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CB541CD7-5501-4635-8E3C-5D41BFE88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C9" i="15"/>
  <c r="C8" i="15"/>
  <c r="C7" i="15"/>
  <c r="K11" i="13"/>
  <c r="K9" i="13"/>
  <c r="K10" i="13"/>
  <c r="K8" i="13"/>
  <c r="G11" i="13"/>
  <c r="G9" i="13"/>
  <c r="G10" i="13"/>
  <c r="G8" i="13"/>
  <c r="Q11" i="12"/>
  <c r="Q23" i="12"/>
  <c r="Q9" i="12"/>
  <c r="Q10" i="12"/>
  <c r="Q12" i="12"/>
  <c r="Q13" i="12"/>
  <c r="Q14" i="12"/>
  <c r="Q15" i="12"/>
  <c r="Q16" i="12"/>
  <c r="Q17" i="12"/>
  <c r="Q18" i="12"/>
  <c r="Q19" i="12"/>
  <c r="Q20" i="12"/>
  <c r="Q21" i="12"/>
  <c r="Q2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8" i="12"/>
  <c r="M50" i="11"/>
  <c r="O50" i="11"/>
  <c r="Q5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50" i="11" s="1"/>
  <c r="S44" i="11"/>
  <c r="S45" i="11"/>
  <c r="S46" i="11"/>
  <c r="S47" i="11"/>
  <c r="S48" i="11"/>
  <c r="S49" i="11"/>
  <c r="S8" i="11"/>
  <c r="C50" i="11"/>
  <c r="E50" i="11"/>
  <c r="G50" i="11"/>
  <c r="I5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8" i="11"/>
  <c r="H57" i="10"/>
  <c r="H60" i="10"/>
  <c r="Q9" i="10"/>
  <c r="Q10" i="10"/>
  <c r="Q11" i="10"/>
  <c r="Q12" i="10"/>
  <c r="Q13" i="10"/>
  <c r="Q14" i="10"/>
  <c r="Q15" i="10"/>
  <c r="Q16" i="10"/>
  <c r="Q56" i="10" s="1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8" i="10"/>
  <c r="I56" i="10" s="1"/>
  <c r="Q15" i="7"/>
  <c r="S15" i="7"/>
  <c r="I15" i="7"/>
  <c r="M15" i="7"/>
  <c r="O15" i="7"/>
  <c r="Q11" i="6"/>
  <c r="O11" i="6"/>
  <c r="M11" i="6"/>
  <c r="K11" i="6"/>
  <c r="AK15" i="3"/>
  <c r="C10" i="15"/>
  <c r="E9" i="14"/>
  <c r="C9" i="14"/>
  <c r="I11" i="13"/>
  <c r="E11" i="13"/>
  <c r="O23" i="12"/>
  <c r="M23" i="12"/>
  <c r="K23" i="12"/>
  <c r="G23" i="12"/>
  <c r="E23" i="12"/>
  <c r="C23" i="12"/>
  <c r="O56" i="10"/>
  <c r="M56" i="10"/>
  <c r="G56" i="10"/>
  <c r="E56" i="10"/>
  <c r="Q27" i="9"/>
  <c r="O27" i="9"/>
  <c r="M27" i="9"/>
  <c r="I27" i="9"/>
  <c r="G27" i="9"/>
  <c r="E27" i="9"/>
  <c r="S25" i="8"/>
  <c r="Q25" i="8"/>
  <c r="O25" i="8"/>
  <c r="M25" i="8"/>
  <c r="K25" i="8"/>
  <c r="I25" i="8"/>
  <c r="K15" i="7"/>
  <c r="AI15" i="3"/>
  <c r="AG15" i="3"/>
  <c r="AA15" i="3"/>
  <c r="W15" i="3"/>
  <c r="S15" i="3"/>
  <c r="Q15" i="3"/>
  <c r="W25" i="1"/>
  <c r="U25" i="1"/>
  <c r="O25" i="1"/>
  <c r="K25" i="1"/>
  <c r="G25" i="1"/>
  <c r="E25" i="1"/>
  <c r="I23" i="12" l="1"/>
</calcChain>
</file>

<file path=xl/sharedStrings.xml><?xml version="1.0" encoding="utf-8"?>
<sst xmlns="http://schemas.openxmlformats.org/spreadsheetml/2006/main" count="1369" uniqueCount="249">
  <si>
    <t>صندوق سرمایه گذاری تعالی دانش مالی اسلامی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</si>
  <si>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</si>
  <si>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</si>
  <si>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</si>
  <si>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</si>
  <si>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</si>
  <si>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</si>
  <si>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</si>
  <si>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</si>
  <si>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</si>
  <si>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</si>
  <si>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</si>
  <si>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</si>
  <si>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</si>
  <si>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</si>
  <si>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</si>
  <si>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4.75%</t>
  </si>
  <si>
    <t>پالایش نفت بندرعباس</t>
  </si>
  <si>
    <t>5.33%</t>
  </si>
  <si>
    <t>پتروشیمی پردیس</t>
  </si>
  <si>
    <t>3.71%</t>
  </si>
  <si>
    <t>پخش هجرت</t>
  </si>
  <si>
    <t>2.38%</t>
  </si>
  <si>
    <t>پویا زرکان آق دره</t>
  </si>
  <si>
    <t>2.07%</t>
  </si>
  <si>
    <t>تایدواترخاورمیانه</t>
  </si>
  <si>
    <t>5.09%</t>
  </si>
  <si>
    <t>داروسازی کاسپین تامین</t>
  </si>
  <si>
    <t>2.98%</t>
  </si>
  <si>
    <t>سرمایه گذاری صدرتامین</t>
  </si>
  <si>
    <t>1.02%</t>
  </si>
  <si>
    <t>سرمایه‌گذاری‌غدیر(هلدینگ‌</t>
  </si>
  <si>
    <t>1.67%</t>
  </si>
  <si>
    <t>سیمان فارس و خوزستان</t>
  </si>
  <si>
    <t>5.27%</t>
  </si>
  <si>
    <t>شرکت آهن و فولاد ارفع</t>
  </si>
  <si>
    <t>5.24%</t>
  </si>
  <si>
    <t>فجر انرژی خلیج فارس</t>
  </si>
  <si>
    <t>0.00%</t>
  </si>
  <si>
    <t>گسترش نفت و گاز پارسیان</t>
  </si>
  <si>
    <t>3.48%</t>
  </si>
  <si>
    <t>کاشی‌ پارس‌</t>
  </si>
  <si>
    <t>4.31%</t>
  </si>
  <si>
    <t>کشت و دام قیام اصفهان</t>
  </si>
  <si>
    <t>3.06%</t>
  </si>
  <si>
    <t>نشاسته و گلوکز آردینه</t>
  </si>
  <si>
    <t>10.25%</t>
  </si>
  <si>
    <t/>
  </si>
  <si>
    <t>60.61%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</si>
  <si>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</si>
  <si>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</si>
  <si>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</si>
  <si>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</si>
  <si>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</si>
  <si>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</si>
  <si>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</si>
  <si>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</si>
  <si>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</si>
  <si>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اسنادخزانه-م6بودجه00-030723</t>
  </si>
  <si>
    <t>بله</t>
  </si>
  <si>
    <t>1400/02/22</t>
  </si>
  <si>
    <t>1403/07/23</t>
  </si>
  <si>
    <t>اسنادخزانه-م6بودجه01-030814</t>
  </si>
  <si>
    <t>1401/12/10</t>
  </si>
  <si>
    <t>1403/08/14</t>
  </si>
  <si>
    <t>گام بانک ملت0211</t>
  </si>
  <si>
    <t>1402/02/16</t>
  </si>
  <si>
    <t>مرابحه عام دولت132-ش.خ041110</t>
  </si>
  <si>
    <t>1402/05/10</t>
  </si>
  <si>
    <t>1404/11/09</t>
  </si>
  <si>
    <t>مرابحه عام دولت3-ش.خ0211</t>
  </si>
  <si>
    <t>1399/03/13</t>
  </si>
  <si>
    <t>1402/11/13</t>
  </si>
  <si>
    <t>اسناد خزانه-م9بودجه00-031101</t>
  </si>
  <si>
    <t>1400/06/01</t>
  </si>
  <si>
    <t>1403/11/01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</si>
  <si>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</si>
  <si>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</si>
  <si>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</si>
  <si>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</si>
  <si>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</si>
  <si>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</si>
  <si>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</si>
  <si>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</si>
  <si>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</si>
  <si>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</si>
  <si>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</si>
  <si>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</si>
  <si>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</si>
  <si>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0.21%</t>
  </si>
  <si>
    <t>بانک پاسارگاد هفت تیر</t>
  </si>
  <si>
    <t>207-8100-15139318-1</t>
  </si>
  <si>
    <t>1400/11/27</t>
  </si>
  <si>
    <t>0.07%</t>
  </si>
  <si>
    <t>بانک خاورمیانه آفریقا</t>
  </si>
  <si>
    <t>100910810707074865</t>
  </si>
  <si>
    <t>1401/08/07</t>
  </si>
  <si>
    <t>2.94%</t>
  </si>
  <si>
    <t>3.22%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</si>
  <si>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</si>
  <si>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</si>
  <si>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</si>
  <si>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</si>
  <si>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</si>
  <si>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</si>
  <si>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</si>
  <si>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</si>
  <si>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</si>
  <si>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دولت86-ش.خ020404</t>
  </si>
  <si>
    <t>1402/04/04</t>
  </si>
  <si>
    <t>مرابحه عام دولت95-ش.خ020514</t>
  </si>
  <si>
    <t>1402/05/14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</si>
  <si>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</si>
  <si>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</si>
  <si>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</si>
  <si>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</si>
  <si>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</si>
  <si>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</si>
  <si>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</si>
  <si>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بانک‌اقتصادنوین‌</t>
  </si>
  <si>
    <t>1402/04/29</t>
  </si>
  <si>
    <t>1402/01/31</t>
  </si>
  <si>
    <t>1402/04/12</t>
  </si>
  <si>
    <t>پتروشیمی شازند</t>
  </si>
  <si>
    <t>1402/03/20</t>
  </si>
  <si>
    <t>شیشه‌ همدان‌</t>
  </si>
  <si>
    <t>1402/07/29</t>
  </si>
  <si>
    <t>1402/10/28</t>
  </si>
  <si>
    <t>1402/10/06</t>
  </si>
  <si>
    <t>نفت ایرانول</t>
  </si>
  <si>
    <t>1402/04/10</t>
  </si>
  <si>
    <t>نفت سپاهان</t>
  </si>
  <si>
    <t>1402/04/17</t>
  </si>
  <si>
    <t>مبین انرژی خلیج فارس</t>
  </si>
  <si>
    <t>1402/04/28</t>
  </si>
  <si>
    <t>1402/06/06</t>
  </si>
  <si>
    <t>پتروشیمی تندگویان</t>
  </si>
  <si>
    <t>1402/03/22</t>
  </si>
  <si>
    <t>1402/11/24</t>
  </si>
  <si>
    <t>محصولات کاغذی لطیف</t>
  </si>
  <si>
    <t>1402/03/08</t>
  </si>
  <si>
    <t>صنایع مس افق کرمان</t>
  </si>
  <si>
    <t>1402/04/01</t>
  </si>
  <si>
    <t>بهای فروش</t>
  </si>
  <si>
    <t>ارزش دفتری</t>
  </si>
  <si>
    <t>سود و زیان ناشی از تغییر قیمت</t>
  </si>
  <si>
    <t>سود و زیان ناشی از فروش</t>
  </si>
  <si>
    <t>کشاورزی و دامپروری فجر اصفهان</t>
  </si>
  <si>
    <t>پالایش نفت تبریز</t>
  </si>
  <si>
    <t>گروه انتخاب الکترونیک آرمان</t>
  </si>
  <si>
    <t>صنایع فروآلیاژ ایران</t>
  </si>
  <si>
    <t>کالسیمین‌</t>
  </si>
  <si>
    <t>ح . سرمایه گذاری صدرتامین</t>
  </si>
  <si>
    <t>پالایش نفت اصفهان</t>
  </si>
  <si>
    <t>افست‌</t>
  </si>
  <si>
    <t>تولیدی مخازن گازطبیعی آسیاناما</t>
  </si>
  <si>
    <t>سپید ماکیان</t>
  </si>
  <si>
    <t>توسعه حمل و نقل ریلی پارسیان</t>
  </si>
  <si>
    <t>فرآورده های سیمان شرق</t>
  </si>
  <si>
    <t>توسعه معادن کرومیت کاوندگان</t>
  </si>
  <si>
    <t>س. الماس حکمت ایرانیان</t>
  </si>
  <si>
    <t>سرمایه گذاری تامین اجتماعی</t>
  </si>
  <si>
    <t>ملی شیمی کشاورز</t>
  </si>
  <si>
    <t>اسنادخزانه-م6بودجه99-020321</t>
  </si>
  <si>
    <t>گام بانک اقتصاد نوین0205</t>
  </si>
  <si>
    <t>گام بانک تجارت0206</t>
  </si>
  <si>
    <t>گواهی اعتبار مولد سپه0208</t>
  </si>
  <si>
    <t>گام بانک صادرات ایران0207</t>
  </si>
  <si>
    <t>گام بانک سینا0206</t>
  </si>
  <si>
    <t>گواهی اعتبارمولد رفاه0208</t>
  </si>
  <si>
    <t>درآمد سود سهام</t>
  </si>
  <si>
    <t>درآمد تغییر ارزش</t>
  </si>
  <si>
    <t>درآمد فروش</t>
  </si>
  <si>
    <t>درصد از کل درآمدها</t>
  </si>
  <si>
    <t>21.21%</t>
  </si>
  <si>
    <t>-0.23%</t>
  </si>
  <si>
    <t>13.01%</t>
  </si>
  <si>
    <t>1.59%</t>
  </si>
  <si>
    <t>39.94%</t>
  </si>
  <si>
    <t>-0.06%</t>
  </si>
  <si>
    <t>91.01%</t>
  </si>
  <si>
    <t>1.45%</t>
  </si>
  <si>
    <t>59.00%</t>
  </si>
  <si>
    <t>-0.48%</t>
  </si>
  <si>
    <t>-34.77%</t>
  </si>
  <si>
    <t>2.68%</t>
  </si>
  <si>
    <t>-13.26%</t>
  </si>
  <si>
    <t>4.36%</t>
  </si>
  <si>
    <t>11.03%</t>
  </si>
  <si>
    <t>0.13%</t>
  </si>
  <si>
    <t>-0.50%</t>
  </si>
  <si>
    <t>3.19%</t>
  </si>
  <si>
    <t>1.12%</t>
  </si>
  <si>
    <t>-2.19%</t>
  </si>
  <si>
    <t>-0.27%</t>
  </si>
  <si>
    <t>1.22%</t>
  </si>
  <si>
    <t>22.79%</t>
  </si>
  <si>
    <t>-0.70%</t>
  </si>
  <si>
    <t>-2.34%</t>
  </si>
  <si>
    <t>-0.13%</t>
  </si>
  <si>
    <t>0.87%</t>
  </si>
  <si>
    <t>1.10%</t>
  </si>
  <si>
    <t>-0.97%</t>
  </si>
  <si>
    <t>0.32%</t>
  </si>
  <si>
    <t>6.96%</t>
  </si>
  <si>
    <t>1.57%</t>
  </si>
  <si>
    <t>1.64%</t>
  </si>
  <si>
    <t>3.36%</t>
  </si>
  <si>
    <t>0.62%</t>
  </si>
  <si>
    <t>0.01%</t>
  </si>
  <si>
    <t>5.63%</t>
  </si>
  <si>
    <t>7.76%</t>
  </si>
  <si>
    <t>7.63%</t>
  </si>
  <si>
    <t>-1.78%</t>
  </si>
  <si>
    <t>17.16%</t>
  </si>
  <si>
    <t>5.07%</t>
  </si>
  <si>
    <t>-1.41%</t>
  </si>
  <si>
    <t>-0.49%</t>
  </si>
  <si>
    <t>0.54%</t>
  </si>
  <si>
    <t>25.17%</t>
  </si>
  <si>
    <t>1.25%</t>
  </si>
  <si>
    <t>28.22%</t>
  </si>
  <si>
    <t>-0.21%</t>
  </si>
  <si>
    <t>-226.07%</t>
  </si>
  <si>
    <t>5.68%</t>
  </si>
  <si>
    <t>-7.44%</t>
  </si>
  <si>
    <t>-0.37%</t>
  </si>
  <si>
    <t>25.69%</t>
  </si>
  <si>
    <t>37.64%</t>
  </si>
  <si>
    <t>-1.79%</t>
  </si>
  <si>
    <t>88.72%</t>
  </si>
  <si>
    <t>71.66%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</si>
  <si>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</si>
  <si>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</si>
  <si>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</si>
  <si>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</si>
  <si>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</si>
  <si>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</si>
  <si>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</si>
  <si>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</si>
  <si>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</si>
  <si>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</si>
  <si>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-0.80%</t>
  </si>
  <si>
    <t>درآمد سپرده بانکی</t>
  </si>
  <si>
    <t>-4.81%</t>
  </si>
  <si>
    <t>83.12%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</si>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</sst>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2" xfId="1" applyNumberFormat="1" applyFont="1" applyBorder="1" applyAlignment="1">
      <alignment horizontal="center"/>
    </xf>
    <xf numFmtId="10" fontId="3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27"/>
  <sheetViews>
    <sheetView rightToLeft="1" tabSelected="1" workbookViewId="0">
      <selection activeCell="M21" sqref="A20:M21"/>
    </sheetView>
  </sheetViews>
  <sheetFormatPr defaultRowHeight="24"/>
  <cols>
    <col min="1" max="1" width="24.140625" style="2" bestFit="1" customWidth="1"/>
    <col min="2" max="2" width="1" style="2" customWidth="1"/>
    <col min="3" max="3" width="17" style="2" customWidth="1"/>
    <col min="4" max="4" width="1" style="2" customWidth="1"/>
    <col min="5" max="5" width="20" style="2" customWidth="1"/>
    <col min="6" max="6" width="1" style="2" customWidth="1"/>
    <col min="7" max="7" width="25" style="2" customWidth="1"/>
    <col min="8" max="8" width="1" style="2" customWidth="1"/>
    <col min="9" max="9" width="15" style="2" customWidth="1"/>
    <col min="10" max="10" width="1" style="2" customWidth="1"/>
    <col min="11" max="11" width="25" style="2" customWidth="1"/>
    <col min="12" max="12" width="1" style="2" customWidth="1"/>
    <col min="13" max="13" width="17" style="2" customWidth="1"/>
    <col min="14" max="14" width="1" style="2" customWidth="1"/>
    <col min="15" max="15" width="25" style="2" customWidth="1"/>
    <col min="16" max="16" width="1" style="2" customWidth="1"/>
    <col min="17" max="17" width="17" style="2" customWidth="1"/>
    <col min="18" max="18" width="1" style="2" customWidth="1"/>
    <col min="19" max="19" width="16" style="2" customWidth="1"/>
    <col min="20" max="20" width="1" style="2" customWidth="1"/>
    <col min="21" max="21" width="20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6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</row>
    <row r="3" spans="1:26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</row>
    <row r="4" spans="1:26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</row>
    <row r="6" spans="1:26" ht="24.75">
      <c r="A6" s="16" t="s">
        <v>3</v>
      </c>
      <c r="C6" s="16" t="s">
        <v>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6" ht="24.75">
      <c r="A7" s="16" t="s">
        <v>3</v>
      </c>
      <c r="C7" s="16" t="s">
        <v>7</v>
      </c>
      <c r="E7" s="16" t="s">
        <v>8</v>
      </c>
      <c r="G7" s="16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6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6">
      <c r="A9" s="2" t="s">
        <v>15</v>
      </c>
      <c r="C9" s="5">
        <v>1675288</v>
      </c>
      <c r="D9" s="6"/>
      <c r="E9" s="5">
        <v>3307107396</v>
      </c>
      <c r="F9" s="6"/>
      <c r="G9" s="5">
        <v>3400583514.3288002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0</v>
      </c>
      <c r="P9" s="6"/>
      <c r="Q9" s="5">
        <v>1675288</v>
      </c>
      <c r="R9" s="6"/>
      <c r="S9" s="5">
        <v>1962</v>
      </c>
      <c r="T9" s="6"/>
      <c r="U9" s="5">
        <v>3307107396</v>
      </c>
      <c r="V9" s="6"/>
      <c r="W9" s="5">
        <v>3267357911.4168</v>
      </c>
      <c r="X9" s="6"/>
      <c r="Y9" s="6" t="s">
        <v>16</v>
      </c>
      <c r="Z9" s="6"/>
    </row>
    <row r="10" spans="1:26">
      <c r="A10" s="2" t="s">
        <v>17</v>
      </c>
      <c r="C10" s="5">
        <v>388653</v>
      </c>
      <c r="D10" s="6"/>
      <c r="E10" s="5">
        <v>4005726237</v>
      </c>
      <c r="F10" s="6"/>
      <c r="G10" s="5">
        <v>3847951525.914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0</v>
      </c>
      <c r="P10" s="6"/>
      <c r="Q10" s="5">
        <v>388653</v>
      </c>
      <c r="R10" s="6"/>
      <c r="S10" s="5">
        <v>9500</v>
      </c>
      <c r="T10" s="6"/>
      <c r="U10" s="5">
        <v>4005726237</v>
      </c>
      <c r="V10" s="6"/>
      <c r="W10" s="5">
        <v>3670234889.1750002</v>
      </c>
      <c r="X10" s="6"/>
      <c r="Y10" s="6" t="s">
        <v>18</v>
      </c>
      <c r="Z10" s="6"/>
    </row>
    <row r="11" spans="1:26">
      <c r="A11" s="2" t="s">
        <v>19</v>
      </c>
      <c r="C11" s="5">
        <v>17506</v>
      </c>
      <c r="D11" s="6"/>
      <c r="E11" s="5">
        <v>2991572959</v>
      </c>
      <c r="F11" s="6"/>
      <c r="G11" s="5">
        <v>2586435375.1589999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0</v>
      </c>
      <c r="P11" s="6"/>
      <c r="Q11" s="5">
        <v>17506</v>
      </c>
      <c r="R11" s="6"/>
      <c r="S11" s="5">
        <v>146560</v>
      </c>
      <c r="T11" s="6"/>
      <c r="U11" s="5">
        <v>2991572959</v>
      </c>
      <c r="V11" s="6"/>
      <c r="W11" s="5">
        <v>2550413567.8080001</v>
      </c>
      <c r="X11" s="6"/>
      <c r="Y11" s="6" t="s">
        <v>20</v>
      </c>
      <c r="Z11" s="6"/>
    </row>
    <row r="12" spans="1:26">
      <c r="A12" s="2" t="s">
        <v>21</v>
      </c>
      <c r="C12" s="5">
        <v>62574</v>
      </c>
      <c r="D12" s="6"/>
      <c r="E12" s="5">
        <v>1969621201</v>
      </c>
      <c r="F12" s="6"/>
      <c r="G12" s="5">
        <v>1757197592.7750001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0</v>
      </c>
      <c r="P12" s="6"/>
      <c r="Q12" s="5">
        <v>62574</v>
      </c>
      <c r="R12" s="6"/>
      <c r="S12" s="5">
        <v>26300</v>
      </c>
      <c r="T12" s="6"/>
      <c r="U12" s="5">
        <v>1969621201</v>
      </c>
      <c r="V12" s="6"/>
      <c r="W12" s="5">
        <v>1635904307.6099999</v>
      </c>
      <c r="X12" s="6"/>
      <c r="Y12" s="6" t="s">
        <v>22</v>
      </c>
      <c r="Z12" s="6"/>
    </row>
    <row r="13" spans="1:26">
      <c r="A13" s="2" t="s">
        <v>23</v>
      </c>
      <c r="C13" s="5">
        <v>54067</v>
      </c>
      <c r="D13" s="6"/>
      <c r="E13" s="5">
        <v>1734775192</v>
      </c>
      <c r="F13" s="6"/>
      <c r="G13" s="5">
        <v>2507218307.9775</v>
      </c>
      <c r="H13" s="6"/>
      <c r="I13" s="5">
        <v>0</v>
      </c>
      <c r="J13" s="6"/>
      <c r="K13" s="5">
        <v>0</v>
      </c>
      <c r="L13" s="6"/>
      <c r="M13" s="5">
        <v>-20000</v>
      </c>
      <c r="N13" s="6"/>
      <c r="O13" s="5">
        <v>934464380</v>
      </c>
      <c r="P13" s="6"/>
      <c r="Q13" s="5">
        <v>34067</v>
      </c>
      <c r="R13" s="6"/>
      <c r="S13" s="5">
        <v>42050</v>
      </c>
      <c r="T13" s="6"/>
      <c r="U13" s="5">
        <v>1093062061</v>
      </c>
      <c r="V13" s="6"/>
      <c r="W13" s="5">
        <v>1423993871.7674999</v>
      </c>
      <c r="X13" s="6"/>
      <c r="Y13" s="6" t="s">
        <v>24</v>
      </c>
      <c r="Z13" s="6"/>
    </row>
    <row r="14" spans="1:26">
      <c r="A14" s="2" t="s">
        <v>25</v>
      </c>
      <c r="C14" s="5">
        <v>627082</v>
      </c>
      <c r="D14" s="6"/>
      <c r="E14" s="5">
        <v>2676358348</v>
      </c>
      <c r="F14" s="6"/>
      <c r="G14" s="5">
        <v>3584267457.0749998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0</v>
      </c>
      <c r="P14" s="6"/>
      <c r="Q14" s="5">
        <v>627082</v>
      </c>
      <c r="R14" s="6"/>
      <c r="S14" s="5">
        <v>5620</v>
      </c>
      <c r="T14" s="6"/>
      <c r="U14" s="5">
        <v>2676358348</v>
      </c>
      <c r="V14" s="6"/>
      <c r="W14" s="5">
        <v>3503231845.0019999</v>
      </c>
      <c r="X14" s="6"/>
      <c r="Y14" s="6" t="s">
        <v>26</v>
      </c>
      <c r="Z14" s="6"/>
    </row>
    <row r="15" spans="1:26">
      <c r="A15" s="2" t="s">
        <v>27</v>
      </c>
      <c r="C15" s="5">
        <v>137915</v>
      </c>
      <c r="D15" s="6"/>
      <c r="E15" s="5">
        <v>2573039454</v>
      </c>
      <c r="F15" s="6"/>
      <c r="G15" s="5">
        <v>2933820283.0500002</v>
      </c>
      <c r="H15" s="6"/>
      <c r="I15" s="5">
        <v>0</v>
      </c>
      <c r="J15" s="6"/>
      <c r="K15" s="5">
        <v>0</v>
      </c>
      <c r="L15" s="6"/>
      <c r="M15" s="5">
        <v>-37915</v>
      </c>
      <c r="N15" s="6"/>
      <c r="O15" s="5">
        <v>819662624</v>
      </c>
      <c r="P15" s="6"/>
      <c r="Q15" s="5">
        <v>100000</v>
      </c>
      <c r="R15" s="6"/>
      <c r="S15" s="5">
        <v>20650</v>
      </c>
      <c r="T15" s="6"/>
      <c r="U15" s="5">
        <v>1865670488</v>
      </c>
      <c r="V15" s="6"/>
      <c r="W15" s="5">
        <v>2052713250</v>
      </c>
      <c r="X15" s="6"/>
      <c r="Y15" s="6" t="s">
        <v>28</v>
      </c>
      <c r="Z15" s="6"/>
    </row>
    <row r="16" spans="1:26">
      <c r="A16" s="2" t="s">
        <v>29</v>
      </c>
      <c r="C16" s="5">
        <v>84773</v>
      </c>
      <c r="D16" s="6"/>
      <c r="E16" s="5">
        <v>502641704</v>
      </c>
      <c r="F16" s="6"/>
      <c r="G16" s="5">
        <v>737350255.6875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0</v>
      </c>
      <c r="P16" s="6"/>
      <c r="Q16" s="5">
        <v>84773</v>
      </c>
      <c r="R16" s="6"/>
      <c r="S16" s="5">
        <v>8360</v>
      </c>
      <c r="T16" s="6"/>
      <c r="U16" s="5">
        <v>502641704</v>
      </c>
      <c r="V16" s="6"/>
      <c r="W16" s="5">
        <v>704485501.43400002</v>
      </c>
      <c r="X16" s="6"/>
      <c r="Y16" s="6" t="s">
        <v>30</v>
      </c>
      <c r="Z16" s="6"/>
    </row>
    <row r="17" spans="1:26">
      <c r="A17" s="2" t="s">
        <v>31</v>
      </c>
      <c r="C17" s="5">
        <v>53064</v>
      </c>
      <c r="D17" s="6"/>
      <c r="E17" s="5">
        <v>763500430</v>
      </c>
      <c r="F17" s="6"/>
      <c r="G17" s="5">
        <v>1256991255.036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0</v>
      </c>
      <c r="P17" s="6"/>
      <c r="Q17" s="5">
        <v>53064</v>
      </c>
      <c r="R17" s="6"/>
      <c r="S17" s="5">
        <v>21790</v>
      </c>
      <c r="T17" s="6"/>
      <c r="U17" s="5">
        <v>763500430</v>
      </c>
      <c r="V17" s="6"/>
      <c r="W17" s="5">
        <v>1149384785.868</v>
      </c>
      <c r="X17" s="6"/>
      <c r="Y17" s="6" t="s">
        <v>32</v>
      </c>
      <c r="Z17" s="6"/>
    </row>
    <row r="18" spans="1:26">
      <c r="A18" s="2" t="s">
        <v>33</v>
      </c>
      <c r="C18" s="5">
        <v>137920</v>
      </c>
      <c r="D18" s="6"/>
      <c r="E18" s="5">
        <v>4038958212</v>
      </c>
      <c r="F18" s="6"/>
      <c r="G18" s="5">
        <v>5159049518.8800001</v>
      </c>
      <c r="H18" s="6"/>
      <c r="I18" s="5">
        <v>0</v>
      </c>
      <c r="J18" s="6"/>
      <c r="K18" s="5">
        <v>0</v>
      </c>
      <c r="L18" s="6"/>
      <c r="M18" s="5">
        <v>-30000</v>
      </c>
      <c r="N18" s="6"/>
      <c r="O18" s="5">
        <v>1105483007</v>
      </c>
      <c r="P18" s="6"/>
      <c r="Q18" s="5">
        <v>107920</v>
      </c>
      <c r="R18" s="6"/>
      <c r="S18" s="5">
        <v>33780</v>
      </c>
      <c r="T18" s="6"/>
      <c r="U18" s="5">
        <v>3160414517</v>
      </c>
      <c r="V18" s="6"/>
      <c r="W18" s="5">
        <v>3623846651.2800002</v>
      </c>
      <c r="X18" s="6"/>
      <c r="Y18" s="6" t="s">
        <v>34</v>
      </c>
      <c r="Z18" s="6"/>
    </row>
    <row r="19" spans="1:26">
      <c r="A19" s="2" t="s">
        <v>35</v>
      </c>
      <c r="C19" s="5">
        <v>141379</v>
      </c>
      <c r="D19" s="6"/>
      <c r="E19" s="5">
        <v>3674008636</v>
      </c>
      <c r="F19" s="6"/>
      <c r="G19" s="5">
        <v>3569659991.73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0</v>
      </c>
      <c r="P19" s="6"/>
      <c r="Q19" s="5">
        <v>141379</v>
      </c>
      <c r="R19" s="6"/>
      <c r="S19" s="5">
        <v>25650</v>
      </c>
      <c r="T19" s="6"/>
      <c r="U19" s="5">
        <v>3674008636</v>
      </c>
      <c r="V19" s="6"/>
      <c r="W19" s="5">
        <v>3604794440.4675002</v>
      </c>
      <c r="X19" s="6"/>
      <c r="Y19" s="6" t="s">
        <v>36</v>
      </c>
      <c r="Z19" s="6"/>
    </row>
    <row r="20" spans="1:26">
      <c r="A20" s="2" t="s">
        <v>37</v>
      </c>
      <c r="C20" s="5">
        <v>51000</v>
      </c>
      <c r="D20" s="6"/>
      <c r="E20" s="5">
        <v>918851901</v>
      </c>
      <c r="F20" s="6"/>
      <c r="G20" s="5">
        <v>980471277</v>
      </c>
      <c r="H20" s="6"/>
      <c r="I20" s="5">
        <v>0</v>
      </c>
      <c r="J20" s="6"/>
      <c r="K20" s="5">
        <v>0</v>
      </c>
      <c r="L20" s="6"/>
      <c r="M20" s="5">
        <v>-51000</v>
      </c>
      <c r="N20" s="6"/>
      <c r="O20" s="5">
        <v>963234455</v>
      </c>
      <c r="P20" s="6"/>
      <c r="Q20" s="5">
        <v>0</v>
      </c>
      <c r="R20" s="6"/>
      <c r="S20" s="5">
        <v>0</v>
      </c>
      <c r="T20" s="6"/>
      <c r="U20" s="5">
        <v>0</v>
      </c>
      <c r="V20" s="6"/>
      <c r="W20" s="5">
        <v>0</v>
      </c>
      <c r="X20" s="6"/>
      <c r="Y20" s="6" t="s">
        <v>38</v>
      </c>
      <c r="Z20" s="6"/>
    </row>
    <row r="21" spans="1:26">
      <c r="A21" s="2" t="s">
        <v>39</v>
      </c>
      <c r="C21" s="5">
        <v>206046</v>
      </c>
      <c r="D21" s="6"/>
      <c r="E21" s="5">
        <v>2612868663</v>
      </c>
      <c r="F21" s="6"/>
      <c r="G21" s="5">
        <v>2674949543.4780002</v>
      </c>
      <c r="H21" s="6"/>
      <c r="I21" s="5">
        <v>68682</v>
      </c>
      <c r="J21" s="6"/>
      <c r="K21" s="5">
        <v>2612868659.7845998</v>
      </c>
      <c r="L21" s="6"/>
      <c r="M21" s="5">
        <v>-206046</v>
      </c>
      <c r="N21" s="6"/>
      <c r="O21" s="5">
        <v>2612868666.6528001</v>
      </c>
      <c r="P21" s="6"/>
      <c r="Q21" s="5">
        <v>68682</v>
      </c>
      <c r="R21" s="6"/>
      <c r="S21" s="5">
        <v>35100</v>
      </c>
      <c r="T21" s="6"/>
      <c r="U21" s="5">
        <v>2612868662</v>
      </c>
      <c r="V21" s="6"/>
      <c r="W21" s="5">
        <v>2396394307.71</v>
      </c>
      <c r="X21" s="6"/>
      <c r="Y21" s="6" t="s">
        <v>40</v>
      </c>
      <c r="Z21" s="6"/>
    </row>
    <row r="22" spans="1:26">
      <c r="A22" s="2" t="s">
        <v>41</v>
      </c>
      <c r="C22" s="5">
        <v>280131</v>
      </c>
      <c r="D22" s="6"/>
      <c r="E22" s="5">
        <v>3019856717</v>
      </c>
      <c r="F22" s="6"/>
      <c r="G22" s="5">
        <v>3077029637.0774999</v>
      </c>
      <c r="H22" s="6"/>
      <c r="I22" s="5">
        <v>0</v>
      </c>
      <c r="J22" s="6"/>
      <c r="K22" s="5">
        <v>0</v>
      </c>
      <c r="L22" s="6"/>
      <c r="M22" s="5">
        <v>-900</v>
      </c>
      <c r="N22" s="6"/>
      <c r="O22" s="5">
        <v>9671115</v>
      </c>
      <c r="P22" s="6"/>
      <c r="Q22" s="5">
        <v>279231</v>
      </c>
      <c r="R22" s="6"/>
      <c r="S22" s="5">
        <v>10690</v>
      </c>
      <c r="T22" s="6"/>
      <c r="U22" s="5">
        <v>3010154574</v>
      </c>
      <c r="V22" s="6"/>
      <c r="W22" s="5">
        <v>2967218762.6294999</v>
      </c>
      <c r="X22" s="6"/>
      <c r="Y22" s="6" t="s">
        <v>42</v>
      </c>
      <c r="Z22" s="6"/>
    </row>
    <row r="23" spans="1:26">
      <c r="A23" s="2" t="s">
        <v>43</v>
      </c>
      <c r="C23" s="5">
        <v>755146</v>
      </c>
      <c r="D23" s="6"/>
      <c r="E23" s="5">
        <v>2262572131</v>
      </c>
      <c r="F23" s="6"/>
      <c r="G23" s="5">
        <v>2602513539.4671001</v>
      </c>
      <c r="H23" s="6"/>
      <c r="I23" s="5">
        <v>0</v>
      </c>
      <c r="J23" s="6"/>
      <c r="K23" s="5">
        <v>0</v>
      </c>
      <c r="L23" s="6"/>
      <c r="M23" s="5">
        <v>-176395</v>
      </c>
      <c r="N23" s="6"/>
      <c r="O23" s="5">
        <v>662789024</v>
      </c>
      <c r="P23" s="6"/>
      <c r="Q23" s="5">
        <v>578751</v>
      </c>
      <c r="R23" s="6"/>
      <c r="S23" s="5">
        <v>3657</v>
      </c>
      <c r="T23" s="6"/>
      <c r="U23" s="5">
        <v>1734056571</v>
      </c>
      <c r="V23" s="6"/>
      <c r="W23" s="5">
        <v>2103899277.17835</v>
      </c>
      <c r="X23" s="6"/>
      <c r="Y23" s="6" t="s">
        <v>44</v>
      </c>
      <c r="Z23" s="6"/>
    </row>
    <row r="24" spans="1:26">
      <c r="A24" s="2" t="s">
        <v>45</v>
      </c>
      <c r="C24" s="5">
        <v>0</v>
      </c>
      <c r="D24" s="6"/>
      <c r="E24" s="5">
        <v>0</v>
      </c>
      <c r="F24" s="6"/>
      <c r="G24" s="5">
        <v>0</v>
      </c>
      <c r="H24" s="6"/>
      <c r="I24" s="5">
        <v>93394</v>
      </c>
      <c r="J24" s="6"/>
      <c r="K24" s="5">
        <v>5983671574</v>
      </c>
      <c r="L24" s="6"/>
      <c r="M24" s="5">
        <v>0</v>
      </c>
      <c r="N24" s="6"/>
      <c r="O24" s="5">
        <v>0</v>
      </c>
      <c r="P24" s="6"/>
      <c r="Q24" s="5">
        <v>93394</v>
      </c>
      <c r="R24" s="6"/>
      <c r="S24" s="5">
        <v>75950</v>
      </c>
      <c r="T24" s="6"/>
      <c r="U24" s="5">
        <v>5983671574</v>
      </c>
      <c r="V24" s="6"/>
      <c r="W24" s="5">
        <v>7051069317.915</v>
      </c>
      <c r="X24" s="6"/>
      <c r="Y24" s="6" t="s">
        <v>46</v>
      </c>
      <c r="Z24" s="6"/>
    </row>
    <row r="25" spans="1:26">
      <c r="A25" s="2" t="s">
        <v>47</v>
      </c>
      <c r="C25" s="6" t="s">
        <v>47</v>
      </c>
      <c r="D25" s="6"/>
      <c r="E25" s="7">
        <f>SUM(E9:E24)</f>
        <v>37051459181</v>
      </c>
      <c r="F25" s="6"/>
      <c r="G25" s="7">
        <f>SUM(G9:G24)</f>
        <v>40675489074.635399</v>
      </c>
      <c r="H25" s="6"/>
      <c r="I25" s="6" t="s">
        <v>47</v>
      </c>
      <c r="J25" s="6"/>
      <c r="K25" s="7">
        <f>SUM(K9:K24)</f>
        <v>8596540233.7845993</v>
      </c>
      <c r="L25" s="6"/>
      <c r="M25" s="6" t="s">
        <v>47</v>
      </c>
      <c r="N25" s="6"/>
      <c r="O25" s="7">
        <f>SUM(O9:O24)</f>
        <v>7108173271.6527996</v>
      </c>
      <c r="P25" s="6"/>
      <c r="Q25" s="6" t="s">
        <v>47</v>
      </c>
      <c r="R25" s="6"/>
      <c r="S25" s="6" t="s">
        <v>47</v>
      </c>
      <c r="T25" s="6"/>
      <c r="U25" s="7">
        <f>SUM(U9:U24)</f>
        <v>39350435358</v>
      </c>
      <c r="V25" s="6"/>
      <c r="W25" s="7">
        <f>SUM(W9:W24)</f>
        <v>41704942687.26165</v>
      </c>
      <c r="X25" s="6"/>
      <c r="Y25" s="8" t="s">
        <v>48</v>
      </c>
      <c r="Z25" s="6"/>
    </row>
    <row r="26" spans="1:26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>
      <c r="Y27" s="5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6.85546875" style="2" bestFit="1" customWidth="1"/>
    <col min="2" max="2" width="1" style="2" customWidth="1"/>
    <col min="3" max="3" width="29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</row>
    <row r="3" spans="1:11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</row>
    <row r="4" spans="1:1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</row>
    <row r="6" spans="1:11" ht="24.75">
      <c r="A6" s="16" t="s">
        <v>234</v>
      </c>
      <c r="B6" s="16" t="s">
        <v>234</v>
      </c>
      <c r="C6" s="16" t="s">
        <v>234</v>
      </c>
      <c r="E6" s="16" t="s">
        <v>101</v>
      </c>
      <c r="F6" s="16" t="s">
        <v>101</v>
      </c>
      <c r="G6" s="16" t="s">
        <v>101</v>
      </c>
      <c r="I6" s="16" t="s">
        <v>102</v>
      </c>
      <c r="J6" s="16" t="s">
        <v>102</v>
      </c>
      <c r="K6" s="16" t="s">
        <v>102</v>
      </c>
    </row>
    <row r="7" spans="1:11" ht="25.5" thickBot="1">
      <c r="A7" s="16" t="s">
        <v>235</v>
      </c>
      <c r="C7" s="16" t="s">
        <v>79</v>
      </c>
      <c r="E7" s="16" t="s">
        <v>236</v>
      </c>
      <c r="G7" s="16" t="s">
        <v>237</v>
      </c>
      <c r="I7" s="16" t="s">
        <v>236</v>
      </c>
      <c r="K7" s="16" t="s">
        <v>237</v>
      </c>
    </row>
    <row r="8" spans="1:11">
      <c r="A8" s="2" t="s">
        <v>85</v>
      </c>
      <c r="C8" s="2" t="s">
        <v>86</v>
      </c>
      <c r="E8" s="5">
        <v>593110</v>
      </c>
      <c r="F8" s="6"/>
      <c r="G8" s="9">
        <f>E8/$E$11</f>
        <v>2.6121252713816313E-2</v>
      </c>
      <c r="H8" s="6"/>
      <c r="I8" s="5">
        <v>5609567</v>
      </c>
      <c r="K8" s="9">
        <f>I8/$I$11</f>
        <v>5.5582358030411859E-2</v>
      </c>
    </row>
    <row r="9" spans="1:11">
      <c r="A9" s="2" t="s">
        <v>90</v>
      </c>
      <c r="C9" s="2" t="s">
        <v>91</v>
      </c>
      <c r="E9" s="5">
        <v>186053</v>
      </c>
      <c r="F9" s="6"/>
      <c r="G9" s="9">
        <f t="shared" ref="G9:G10" si="0">E9/$E$11</f>
        <v>8.1939900375371626E-3</v>
      </c>
      <c r="H9" s="6"/>
      <c r="I9" s="5">
        <v>1192376</v>
      </c>
      <c r="K9" s="9">
        <f t="shared" ref="K9:K10" si="1">I9/$I$11</f>
        <v>1.181464981858143E-2</v>
      </c>
    </row>
    <row r="10" spans="1:11" ht="24.75" thickBot="1">
      <c r="A10" s="2" t="s">
        <v>94</v>
      </c>
      <c r="C10" s="2" t="s">
        <v>95</v>
      </c>
      <c r="E10" s="5">
        <v>21926869</v>
      </c>
      <c r="F10" s="6"/>
      <c r="G10" s="9">
        <f t="shared" si="0"/>
        <v>0.96568475724864655</v>
      </c>
      <c r="H10" s="6"/>
      <c r="I10" s="5">
        <v>94121573</v>
      </c>
      <c r="K10" s="9">
        <f t="shared" si="1"/>
        <v>0.93260299215100673</v>
      </c>
    </row>
    <row r="11" spans="1:11" ht="24.75" thickBot="1">
      <c r="A11" s="2" t="s">
        <v>47</v>
      </c>
      <c r="C11" s="2" t="s">
        <v>47</v>
      </c>
      <c r="E11" s="7">
        <f>SUM(E8:E10)</f>
        <v>22706032</v>
      </c>
      <c r="F11" s="6"/>
      <c r="G11" s="14">
        <f>SUM(G8:G10)</f>
        <v>1</v>
      </c>
      <c r="H11" s="6"/>
      <c r="I11" s="7">
        <f>SUM(I8:I10)</f>
        <v>100923516</v>
      </c>
      <c r="K11" s="14">
        <f>SUM(K8:K10)</f>
        <v>1</v>
      </c>
    </row>
    <row r="12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5" sqref="E5:E6"/>
    </sheetView>
  </sheetViews>
  <sheetFormatPr defaultRowHeight="24"/>
  <cols>
    <col min="1" max="1" width="31" style="2" bestFit="1" customWidth="1"/>
    <col min="2" max="2" width="1" style="2" customWidth="1"/>
    <col min="3" max="3" width="11" style="2" customWidth="1"/>
    <col min="4" max="4" width="1" style="2" customWidth="1"/>
    <col min="5" max="5" width="20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</row>
    <row r="3" spans="1:5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</row>
    <row r="4" spans="1: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</row>
    <row r="5" spans="1:5" ht="24.75">
      <c r="C5" s="17" t="s">
        <v>101</v>
      </c>
      <c r="E5" s="3" t="s">
        <v>247</v>
      </c>
    </row>
    <row r="6" spans="1:5" ht="25.5" thickBot="1">
      <c r="A6" s="16" t="s">
        <v>238</v>
      </c>
      <c r="C6" s="16"/>
      <c r="E6" s="1" t="s">
        <v>248</v>
      </c>
    </row>
    <row r="7" spans="1:5" ht="25.5" thickBot="1">
      <c r="A7" s="16" t="s">
        <v>238</v>
      </c>
      <c r="C7" s="16" t="s">
        <v>82</v>
      </c>
      <c r="E7" s="16" t="s">
        <v>82</v>
      </c>
    </row>
    <row r="8" spans="1:5">
      <c r="A8" s="2" t="s">
        <v>239</v>
      </c>
      <c r="C8" s="5">
        <v>0</v>
      </c>
      <c r="D8" s="6"/>
      <c r="E8" s="5">
        <v>30465970</v>
      </c>
    </row>
    <row r="9" spans="1:5">
      <c r="A9" s="2" t="s">
        <v>47</v>
      </c>
      <c r="C9" s="7">
        <f>SUM(C8:C8)</f>
        <v>0</v>
      </c>
      <c r="D9" s="6"/>
      <c r="E9" s="7">
        <f>SUM(E8:E8)</f>
        <v>30465970</v>
      </c>
    </row>
    <row r="10" spans="1:5">
      <c r="C10" s="6"/>
      <c r="D10" s="6"/>
      <c r="E10" s="6"/>
    </row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4" sqref="G14"/>
    </sheetView>
  </sheetViews>
  <sheetFormatPr defaultRowHeight="24"/>
  <cols>
    <col min="1" max="1" width="25" style="2" bestFit="1" customWidth="1"/>
    <col min="2" max="2" width="1" style="2" customWidth="1"/>
    <col min="3" max="3" width="20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</row>
    <row r="3" spans="1:7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</row>
    <row r="4" spans="1: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</row>
    <row r="6" spans="1:7" ht="24.75">
      <c r="A6" s="16" t="s">
        <v>103</v>
      </c>
      <c r="C6" s="16" t="s">
        <v>82</v>
      </c>
      <c r="E6" s="16" t="s">
        <v>173</v>
      </c>
      <c r="G6" s="16" t="s">
        <v>13</v>
      </c>
    </row>
    <row r="7" spans="1:7">
      <c r="A7" s="2" t="s">
        <v>240</v>
      </c>
      <c r="C7" s="11">
        <f>'سرمایه‌گذاری در سهام'!I50</f>
        <v>-418903902</v>
      </c>
      <c r="D7" s="6"/>
      <c r="E7" s="6" t="s">
        <v>230</v>
      </c>
      <c r="F7" s="6"/>
      <c r="G7" s="9">
        <v>-6.0963388032675512E-3</v>
      </c>
    </row>
    <row r="8" spans="1:7">
      <c r="A8" s="2" t="s">
        <v>241</v>
      </c>
      <c r="C8" s="11">
        <f>'سرمایه‌گذاری در اوراق بهادار'!I23</f>
        <v>3757198</v>
      </c>
      <c r="D8" s="6"/>
      <c r="E8" s="6" t="s">
        <v>242</v>
      </c>
      <c r="F8" s="6"/>
      <c r="G8" s="9">
        <v>5.4678774414851921E-5</v>
      </c>
    </row>
    <row r="9" spans="1:7" ht="24.75" thickBot="1">
      <c r="A9" s="2" t="s">
        <v>243</v>
      </c>
      <c r="C9" s="11">
        <f>'درآمد سپرده بانکی'!E11</f>
        <v>22706032</v>
      </c>
      <c r="D9" s="6"/>
      <c r="E9" s="6" t="s">
        <v>244</v>
      </c>
      <c r="F9" s="6"/>
      <c r="G9" s="9">
        <v>3.3044252700667064E-4</v>
      </c>
    </row>
    <row r="10" spans="1:7" ht="24.75" thickBot="1">
      <c r="A10" s="2" t="s">
        <v>47</v>
      </c>
      <c r="C10" s="12">
        <f>SUM(C7:C9)</f>
        <v>-392440672</v>
      </c>
      <c r="D10" s="6"/>
      <c r="E10" s="8" t="s">
        <v>245</v>
      </c>
      <c r="F10" s="6"/>
      <c r="G10" s="15">
        <f>SUM(G7:G9)</f>
        <v>-5.7112175018460293E-3</v>
      </c>
    </row>
    <row r="11" spans="1:7" ht="24.75" thickTop="1">
      <c r="C11" s="6"/>
      <c r="D11" s="6"/>
      <c r="E11" s="6"/>
      <c r="F11" s="6"/>
      <c r="G11" s="6"/>
    </row>
    <row r="12" spans="1:7">
      <c r="C12" s="6"/>
      <c r="D12" s="6"/>
      <c r="E12" s="6"/>
      <c r="F12" s="6"/>
      <c r="G12" s="6"/>
    </row>
    <row r="13" spans="1:7">
      <c r="C13" s="6"/>
      <c r="D13" s="6"/>
      <c r="E13" s="6"/>
      <c r="F13" s="6"/>
      <c r="G13" s="6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17"/>
  <sheetViews>
    <sheetView rightToLeft="1" topLeftCell="L1" workbookViewId="0">
      <selection activeCell="AC19" sqref="AC19"/>
    </sheetView>
  </sheetViews>
  <sheetFormatPr defaultRowHeight="24"/>
  <cols>
    <col min="1" max="1" width="32" style="2" bestFit="1" customWidth="1"/>
    <col min="2" max="2" width="1" style="2" customWidth="1"/>
    <col min="3" max="3" width="24.140625" style="2" bestFit="1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5" style="2" customWidth="1"/>
    <col min="16" max="16" width="1" style="2" customWidth="1"/>
    <col min="17" max="17" width="21" style="2" customWidth="1"/>
    <col min="18" max="18" width="1" style="2" customWidth="1"/>
    <col min="19" max="19" width="21" style="2" customWidth="1"/>
    <col min="20" max="20" width="1" style="2" customWidth="1"/>
    <col min="21" max="21" width="14" style="2" customWidth="1"/>
    <col min="22" max="22" width="1" style="2" customWidth="1"/>
    <col min="23" max="23" width="20" style="2" customWidth="1"/>
    <col min="24" max="24" width="1" style="2" customWidth="1"/>
    <col min="25" max="25" width="14" style="2" customWidth="1"/>
    <col min="26" max="26" width="1" style="2" customWidth="1"/>
    <col min="27" max="27" width="20" style="2" customWidth="1"/>
    <col min="28" max="28" width="1" style="2" customWidth="1"/>
    <col min="29" max="29" width="15" style="2" customWidth="1"/>
    <col min="30" max="30" width="1" style="2" customWidth="1"/>
    <col min="31" max="31" width="23" style="2" customWidth="1"/>
    <col min="32" max="32" width="1" style="2" customWidth="1"/>
    <col min="33" max="33" width="21" style="2" customWidth="1"/>
    <col min="34" max="34" width="1" style="2" customWidth="1"/>
    <col min="35" max="35" width="21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8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7" t="s">
        <v>0</v>
      </c>
      <c r="AA2" s="17" t="s">
        <v>0</v>
      </c>
      <c r="AB2" s="17" t="s">
        <v>0</v>
      </c>
      <c r="AC2" s="17" t="s">
        <v>0</v>
      </c>
      <c r="AD2" s="17" t="s">
        <v>0</v>
      </c>
      <c r="AE2" s="17" t="s">
        <v>0</v>
      </c>
      <c r="AF2" s="17" t="s">
        <v>0</v>
      </c>
      <c r="AG2" s="17" t="s">
        <v>0</v>
      </c>
      <c r="AH2" s="17" t="s">
        <v>0</v>
      </c>
      <c r="AI2" s="17" t="s">
        <v>0</v>
      </c>
      <c r="AJ2" s="17" t="s">
        <v>0</v>
      </c>
      <c r="AK2" s="17" t="s">
        <v>0</v>
      </c>
    </row>
    <row r="3" spans="1:38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 t="s">
        <v>1</v>
      </c>
      <c r="AE3" s="17" t="s">
        <v>1</v>
      </c>
      <c r="AF3" s="17" t="s">
        <v>1</v>
      </c>
      <c r="AG3" s="17" t="s">
        <v>1</v>
      </c>
      <c r="AH3" s="17" t="s">
        <v>1</v>
      </c>
      <c r="AI3" s="17" t="s">
        <v>1</v>
      </c>
      <c r="AJ3" s="17" t="s">
        <v>1</v>
      </c>
      <c r="AK3" s="17" t="s">
        <v>1</v>
      </c>
    </row>
    <row r="4" spans="1:38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17" t="s">
        <v>2</v>
      </c>
      <c r="AD4" s="17" t="s">
        <v>2</v>
      </c>
      <c r="AE4" s="17" t="s">
        <v>2</v>
      </c>
      <c r="AF4" s="17" t="s">
        <v>2</v>
      </c>
      <c r="AG4" s="17" t="s">
        <v>2</v>
      </c>
      <c r="AH4" s="17" t="s">
        <v>2</v>
      </c>
      <c r="AI4" s="17" t="s">
        <v>2</v>
      </c>
      <c r="AJ4" s="17" t="s">
        <v>2</v>
      </c>
      <c r="AK4" s="17" t="s">
        <v>2</v>
      </c>
    </row>
    <row r="6" spans="1:38" ht="24.75">
      <c r="A6" s="16" t="s">
        <v>50</v>
      </c>
      <c r="B6" s="16" t="s">
        <v>50</v>
      </c>
      <c r="C6" s="16" t="s">
        <v>50</v>
      </c>
      <c r="D6" s="16" t="s">
        <v>50</v>
      </c>
      <c r="E6" s="16" t="s">
        <v>50</v>
      </c>
      <c r="F6" s="16" t="s">
        <v>50</v>
      </c>
      <c r="G6" s="16" t="s">
        <v>50</v>
      </c>
      <c r="H6" s="16" t="s">
        <v>50</v>
      </c>
      <c r="I6" s="16" t="s">
        <v>50</v>
      </c>
      <c r="J6" s="16" t="s">
        <v>50</v>
      </c>
      <c r="K6" s="16" t="s">
        <v>50</v>
      </c>
      <c r="L6" s="16" t="s">
        <v>50</v>
      </c>
      <c r="M6" s="16" t="s">
        <v>50</v>
      </c>
      <c r="O6" s="16" t="s">
        <v>4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8" ht="24.75">
      <c r="A7" s="16" t="s">
        <v>51</v>
      </c>
      <c r="C7" s="16" t="s">
        <v>52</v>
      </c>
      <c r="E7" s="16" t="s">
        <v>53</v>
      </c>
      <c r="G7" s="16" t="s">
        <v>54</v>
      </c>
      <c r="I7" s="16" t="s">
        <v>55</v>
      </c>
      <c r="K7" s="16" t="s">
        <v>56</v>
      </c>
      <c r="M7" s="16" t="s">
        <v>49</v>
      </c>
      <c r="O7" s="16" t="s">
        <v>7</v>
      </c>
      <c r="Q7" s="16" t="s">
        <v>8</v>
      </c>
      <c r="S7" s="16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6" t="s">
        <v>7</v>
      </c>
      <c r="AE7" s="16" t="s">
        <v>57</v>
      </c>
      <c r="AG7" s="16" t="s">
        <v>8</v>
      </c>
      <c r="AI7" s="16" t="s">
        <v>9</v>
      </c>
      <c r="AK7" s="16" t="s">
        <v>13</v>
      </c>
    </row>
    <row r="8" spans="1:38" ht="24.75">
      <c r="A8" s="16" t="s">
        <v>51</v>
      </c>
      <c r="C8" s="16" t="s">
        <v>52</v>
      </c>
      <c r="E8" s="16" t="s">
        <v>53</v>
      </c>
      <c r="G8" s="16" t="s">
        <v>54</v>
      </c>
      <c r="I8" s="16" t="s">
        <v>55</v>
      </c>
      <c r="K8" s="16" t="s">
        <v>56</v>
      </c>
      <c r="M8" s="16" t="s">
        <v>49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57</v>
      </c>
      <c r="AG8" s="16" t="s">
        <v>8</v>
      </c>
      <c r="AI8" s="16" t="s">
        <v>9</v>
      </c>
      <c r="AK8" s="16" t="s">
        <v>13</v>
      </c>
    </row>
    <row r="9" spans="1:38">
      <c r="A9" s="2" t="s">
        <v>58</v>
      </c>
      <c r="C9" s="6" t="s">
        <v>59</v>
      </c>
      <c r="D9" s="6"/>
      <c r="E9" s="6" t="s">
        <v>59</v>
      </c>
      <c r="F9" s="6"/>
      <c r="G9" s="6" t="s">
        <v>60</v>
      </c>
      <c r="H9" s="6"/>
      <c r="I9" s="6" t="s">
        <v>61</v>
      </c>
      <c r="J9" s="6"/>
      <c r="K9" s="5">
        <v>0</v>
      </c>
      <c r="L9" s="6"/>
      <c r="M9" s="5">
        <v>0</v>
      </c>
      <c r="N9" s="6"/>
      <c r="O9" s="5">
        <v>7369</v>
      </c>
      <c r="P9" s="6"/>
      <c r="Q9" s="5">
        <v>6000485048</v>
      </c>
      <c r="R9" s="6"/>
      <c r="S9" s="5">
        <v>6114056276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6"/>
      <c r="AC9" s="5">
        <v>7369</v>
      </c>
      <c r="AD9" s="6"/>
      <c r="AE9" s="5">
        <v>842770</v>
      </c>
      <c r="AF9" s="6"/>
      <c r="AG9" s="5">
        <v>6000485048</v>
      </c>
      <c r="AH9" s="6"/>
      <c r="AI9" s="5">
        <v>6209246500</v>
      </c>
      <c r="AJ9" s="6"/>
      <c r="AK9" s="9">
        <v>9.0363613698215745E-2</v>
      </c>
      <c r="AL9" s="6"/>
    </row>
    <row r="10" spans="1:38">
      <c r="A10" s="2" t="s">
        <v>62</v>
      </c>
      <c r="C10" s="6" t="s">
        <v>59</v>
      </c>
      <c r="D10" s="6"/>
      <c r="E10" s="6" t="s">
        <v>59</v>
      </c>
      <c r="F10" s="6"/>
      <c r="G10" s="6" t="s">
        <v>63</v>
      </c>
      <c r="H10" s="6"/>
      <c r="I10" s="6" t="s">
        <v>64</v>
      </c>
      <c r="J10" s="6"/>
      <c r="K10" s="5">
        <v>0</v>
      </c>
      <c r="L10" s="6"/>
      <c r="M10" s="5">
        <v>0</v>
      </c>
      <c r="N10" s="6"/>
      <c r="O10" s="5">
        <v>765</v>
      </c>
      <c r="P10" s="6"/>
      <c r="Q10" s="5">
        <v>600251921</v>
      </c>
      <c r="R10" s="6"/>
      <c r="S10" s="5">
        <v>625687173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6"/>
      <c r="AC10" s="5">
        <v>765</v>
      </c>
      <c r="AD10" s="6"/>
      <c r="AE10" s="5">
        <v>830000</v>
      </c>
      <c r="AF10" s="6"/>
      <c r="AG10" s="5">
        <v>600251921</v>
      </c>
      <c r="AH10" s="6"/>
      <c r="AI10" s="5">
        <v>634834915</v>
      </c>
      <c r="AJ10" s="6"/>
      <c r="AK10" s="9">
        <v>9.2387984630984826E-3</v>
      </c>
      <c r="AL10" s="6"/>
    </row>
    <row r="11" spans="1:38">
      <c r="A11" s="2" t="s">
        <v>65</v>
      </c>
      <c r="C11" s="6" t="s">
        <v>59</v>
      </c>
      <c r="D11" s="6"/>
      <c r="E11" s="6" t="s">
        <v>59</v>
      </c>
      <c r="F11" s="6"/>
      <c r="G11" s="6" t="s">
        <v>66</v>
      </c>
      <c r="H11" s="6"/>
      <c r="I11" s="6" t="s">
        <v>6</v>
      </c>
      <c r="J11" s="6"/>
      <c r="K11" s="5">
        <v>0</v>
      </c>
      <c r="L11" s="6"/>
      <c r="M11" s="5">
        <v>0</v>
      </c>
      <c r="N11" s="6"/>
      <c r="O11" s="5">
        <v>1061</v>
      </c>
      <c r="P11" s="6"/>
      <c r="Q11" s="5">
        <v>1000152522</v>
      </c>
      <c r="R11" s="6"/>
      <c r="S11" s="5">
        <v>1038827758</v>
      </c>
      <c r="T11" s="6"/>
      <c r="U11" s="5">
        <v>0</v>
      </c>
      <c r="V11" s="6"/>
      <c r="W11" s="5">
        <v>0</v>
      </c>
      <c r="X11" s="6"/>
      <c r="Y11" s="5">
        <v>1061</v>
      </c>
      <c r="Z11" s="6"/>
      <c r="AA11" s="5">
        <v>1061000000</v>
      </c>
      <c r="AB11" s="6"/>
      <c r="AC11" s="5">
        <v>0</v>
      </c>
      <c r="AD11" s="6"/>
      <c r="AE11" s="5">
        <v>0</v>
      </c>
      <c r="AF11" s="6"/>
      <c r="AG11" s="5">
        <v>0</v>
      </c>
      <c r="AH11" s="6"/>
      <c r="AI11" s="5">
        <v>0</v>
      </c>
      <c r="AJ11" s="6"/>
      <c r="AK11" s="9">
        <v>0</v>
      </c>
      <c r="AL11" s="6"/>
    </row>
    <row r="12" spans="1:38">
      <c r="A12" s="2" t="s">
        <v>67</v>
      </c>
      <c r="C12" s="6" t="s">
        <v>59</v>
      </c>
      <c r="D12" s="6"/>
      <c r="E12" s="6" t="s">
        <v>59</v>
      </c>
      <c r="F12" s="6"/>
      <c r="G12" s="6" t="s">
        <v>68</v>
      </c>
      <c r="H12" s="6"/>
      <c r="I12" s="6" t="s">
        <v>69</v>
      </c>
      <c r="J12" s="6"/>
      <c r="K12" s="5">
        <v>20.5</v>
      </c>
      <c r="L12" s="6"/>
      <c r="M12" s="5">
        <v>20.5</v>
      </c>
      <c r="N12" s="6"/>
      <c r="O12" s="5">
        <v>13900</v>
      </c>
      <c r="P12" s="6"/>
      <c r="Q12" s="5">
        <v>12989401901</v>
      </c>
      <c r="R12" s="6"/>
      <c r="S12" s="5">
        <v>13163971597</v>
      </c>
      <c r="T12" s="6"/>
      <c r="U12" s="5">
        <v>0</v>
      </c>
      <c r="V12" s="6"/>
      <c r="W12" s="5">
        <v>0</v>
      </c>
      <c r="X12" s="6"/>
      <c r="Y12" s="5">
        <v>0</v>
      </c>
      <c r="Z12" s="6"/>
      <c r="AA12" s="5">
        <v>0</v>
      </c>
      <c r="AB12" s="6"/>
      <c r="AC12" s="5">
        <v>13900</v>
      </c>
      <c r="AD12" s="6"/>
      <c r="AE12" s="5">
        <v>900600</v>
      </c>
      <c r="AF12" s="6"/>
      <c r="AG12" s="5">
        <v>12989401901</v>
      </c>
      <c r="AH12" s="6"/>
      <c r="AI12" s="5">
        <v>12516071050</v>
      </c>
      <c r="AJ12" s="6"/>
      <c r="AK12" s="9">
        <v>0.18214728782012787</v>
      </c>
      <c r="AL12" s="6"/>
    </row>
    <row r="13" spans="1:38">
      <c r="A13" s="2" t="s">
        <v>70</v>
      </c>
      <c r="C13" s="6" t="s">
        <v>59</v>
      </c>
      <c r="D13" s="6"/>
      <c r="E13" s="6" t="s">
        <v>59</v>
      </c>
      <c r="F13" s="6"/>
      <c r="G13" s="6" t="s">
        <v>71</v>
      </c>
      <c r="H13" s="6"/>
      <c r="I13" s="6" t="s">
        <v>72</v>
      </c>
      <c r="J13" s="6"/>
      <c r="K13" s="5">
        <v>15</v>
      </c>
      <c r="L13" s="6"/>
      <c r="M13" s="5">
        <v>15</v>
      </c>
      <c r="N13" s="6"/>
      <c r="O13" s="5">
        <v>3510</v>
      </c>
      <c r="P13" s="6"/>
      <c r="Q13" s="5">
        <v>3300068227</v>
      </c>
      <c r="R13" s="6"/>
      <c r="S13" s="5">
        <v>3477744444</v>
      </c>
      <c r="T13" s="6"/>
      <c r="U13" s="5">
        <v>0</v>
      </c>
      <c r="V13" s="6"/>
      <c r="W13" s="5">
        <v>0</v>
      </c>
      <c r="X13" s="6"/>
      <c r="Y13" s="5">
        <v>3510</v>
      </c>
      <c r="Z13" s="6"/>
      <c r="AA13" s="5">
        <v>3510000000</v>
      </c>
      <c r="AB13" s="6"/>
      <c r="AC13" s="5">
        <v>0</v>
      </c>
      <c r="AD13" s="6"/>
      <c r="AE13" s="5">
        <v>0</v>
      </c>
      <c r="AF13" s="6"/>
      <c r="AG13" s="5">
        <v>0</v>
      </c>
      <c r="AH13" s="6"/>
      <c r="AI13" s="5">
        <v>0</v>
      </c>
      <c r="AJ13" s="6"/>
      <c r="AK13" s="9">
        <v>0</v>
      </c>
      <c r="AL13" s="6"/>
    </row>
    <row r="14" spans="1:38">
      <c r="A14" s="2" t="s">
        <v>73</v>
      </c>
      <c r="C14" s="6" t="s">
        <v>59</v>
      </c>
      <c r="D14" s="6"/>
      <c r="E14" s="6" t="s">
        <v>59</v>
      </c>
      <c r="F14" s="6"/>
      <c r="G14" s="6" t="s">
        <v>74</v>
      </c>
      <c r="H14" s="6"/>
      <c r="I14" s="6" t="s">
        <v>75</v>
      </c>
      <c r="J14" s="6"/>
      <c r="K14" s="5">
        <v>0</v>
      </c>
      <c r="L14" s="6"/>
      <c r="M14" s="5">
        <v>0</v>
      </c>
      <c r="N14" s="6"/>
      <c r="O14" s="5">
        <v>0</v>
      </c>
      <c r="P14" s="6"/>
      <c r="Q14" s="5">
        <v>0</v>
      </c>
      <c r="R14" s="6"/>
      <c r="S14" s="5">
        <v>0</v>
      </c>
      <c r="T14" s="6"/>
      <c r="U14" s="5">
        <v>5762</v>
      </c>
      <c r="V14" s="6"/>
      <c r="W14" s="5">
        <v>4501052905</v>
      </c>
      <c r="X14" s="6"/>
      <c r="Y14" s="5">
        <v>0</v>
      </c>
      <c r="Z14" s="6"/>
      <c r="AA14" s="5">
        <v>0</v>
      </c>
      <c r="AB14" s="6"/>
      <c r="AC14" s="5">
        <v>5762</v>
      </c>
      <c r="AD14" s="6"/>
      <c r="AE14" s="5">
        <v>786500</v>
      </c>
      <c r="AF14" s="6"/>
      <c r="AG14" s="5">
        <v>4501052905</v>
      </c>
      <c r="AH14" s="6"/>
      <c r="AI14" s="5">
        <v>4530991608</v>
      </c>
      <c r="AJ14" s="6"/>
      <c r="AK14" s="9">
        <v>6.5939848794079825E-2</v>
      </c>
      <c r="AL14" s="6"/>
    </row>
    <row r="15" spans="1:38">
      <c r="A15" s="2" t="s">
        <v>47</v>
      </c>
      <c r="C15" s="6" t="s">
        <v>47</v>
      </c>
      <c r="D15" s="6"/>
      <c r="E15" s="6" t="s">
        <v>47</v>
      </c>
      <c r="F15" s="6"/>
      <c r="G15" s="6" t="s">
        <v>47</v>
      </c>
      <c r="H15" s="6"/>
      <c r="I15" s="6" t="s">
        <v>47</v>
      </c>
      <c r="J15" s="6"/>
      <c r="K15" s="6" t="s">
        <v>47</v>
      </c>
      <c r="L15" s="6"/>
      <c r="M15" s="6" t="s">
        <v>47</v>
      </c>
      <c r="N15" s="6"/>
      <c r="O15" s="6" t="s">
        <v>47</v>
      </c>
      <c r="P15" s="6"/>
      <c r="Q15" s="7">
        <f>SUM(Q9:Q14)</f>
        <v>23890359619</v>
      </c>
      <c r="R15" s="6"/>
      <c r="S15" s="7">
        <f>SUM(S9:S14)</f>
        <v>24420287248</v>
      </c>
      <c r="T15" s="6"/>
      <c r="U15" s="6" t="s">
        <v>47</v>
      </c>
      <c r="V15" s="6"/>
      <c r="W15" s="7">
        <f>SUM(W9:W14)</f>
        <v>4501052905</v>
      </c>
      <c r="X15" s="6"/>
      <c r="Y15" s="6" t="s">
        <v>47</v>
      </c>
      <c r="Z15" s="6"/>
      <c r="AA15" s="7">
        <f>SUM(AA9:AA14)</f>
        <v>4571000000</v>
      </c>
      <c r="AB15" s="6"/>
      <c r="AC15" s="6" t="s">
        <v>47</v>
      </c>
      <c r="AD15" s="6"/>
      <c r="AE15" s="6" t="s">
        <v>47</v>
      </c>
      <c r="AF15" s="6"/>
      <c r="AG15" s="7">
        <f>SUM(AG9:AG14)</f>
        <v>24091191775</v>
      </c>
      <c r="AH15" s="6"/>
      <c r="AI15" s="7">
        <f>SUM(AI9:AI14)</f>
        <v>23891144073</v>
      </c>
      <c r="AJ15" s="6"/>
      <c r="AK15" s="10">
        <f>SUM(AK9:AK14)</f>
        <v>0.34768954877552194</v>
      </c>
      <c r="AL15" s="6"/>
    </row>
    <row r="16" spans="1:38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3:38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9"/>
    </sheetView>
  </sheetViews>
  <sheetFormatPr defaultRowHeight="24"/>
  <cols>
    <col min="1" max="1" width="26.85546875" style="2" bestFit="1" customWidth="1"/>
    <col min="2" max="2" width="1" style="2" customWidth="1"/>
    <col min="3" max="3" width="29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2" style="2" customWidth="1"/>
    <col min="10" max="10" width="1" style="2" customWidth="1"/>
    <col min="11" max="11" width="19" style="2" customWidth="1"/>
    <col min="12" max="12" width="1" style="2" customWidth="1"/>
    <col min="13" max="13" width="20" style="2" customWidth="1"/>
    <col min="14" max="14" width="1" style="2" customWidth="1"/>
    <col min="15" max="15" width="20" style="2" customWidth="1"/>
    <col min="16" max="16" width="1" style="2" customWidth="1"/>
    <col min="17" max="17" width="20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77</v>
      </c>
      <c r="C6" s="16" t="s">
        <v>78</v>
      </c>
      <c r="D6" s="16" t="s">
        <v>78</v>
      </c>
      <c r="E6" s="16" t="s">
        <v>78</v>
      </c>
      <c r="F6" s="16" t="s">
        <v>78</v>
      </c>
      <c r="G6" s="16" t="s">
        <v>78</v>
      </c>
      <c r="H6" s="16" t="s">
        <v>78</v>
      </c>
      <c r="I6" s="16" t="s">
        <v>78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77</v>
      </c>
      <c r="C7" s="16" t="s">
        <v>79</v>
      </c>
      <c r="E7" s="16" t="s">
        <v>80</v>
      </c>
      <c r="G7" s="16" t="s">
        <v>81</v>
      </c>
      <c r="I7" s="16" t="s">
        <v>56</v>
      </c>
      <c r="K7" s="16" t="s">
        <v>82</v>
      </c>
      <c r="M7" s="16" t="s">
        <v>83</v>
      </c>
      <c r="O7" s="16" t="s">
        <v>84</v>
      </c>
      <c r="Q7" s="16" t="s">
        <v>82</v>
      </c>
      <c r="S7" s="16" t="s">
        <v>76</v>
      </c>
    </row>
    <row r="8" spans="1:19">
      <c r="A8" s="2" t="s">
        <v>85</v>
      </c>
      <c r="C8" s="6" t="s">
        <v>86</v>
      </c>
      <c r="D8" s="6"/>
      <c r="E8" s="6" t="s">
        <v>87</v>
      </c>
      <c r="F8" s="6"/>
      <c r="G8" s="6" t="s">
        <v>88</v>
      </c>
      <c r="H8" s="6"/>
      <c r="I8" s="5">
        <v>5</v>
      </c>
      <c r="J8" s="6"/>
      <c r="K8" s="5">
        <v>144908096</v>
      </c>
      <c r="L8" s="6"/>
      <c r="M8" s="6">
        <v>593110</v>
      </c>
      <c r="N8" s="6"/>
      <c r="O8" s="6">
        <v>0</v>
      </c>
      <c r="P8" s="6"/>
      <c r="Q8" s="5">
        <v>145501206</v>
      </c>
      <c r="R8" s="6"/>
      <c r="S8" s="6" t="s">
        <v>89</v>
      </c>
    </row>
    <row r="9" spans="1:19">
      <c r="A9" s="2" t="s">
        <v>90</v>
      </c>
      <c r="C9" s="6" t="s">
        <v>91</v>
      </c>
      <c r="D9" s="6"/>
      <c r="E9" s="6" t="s">
        <v>87</v>
      </c>
      <c r="F9" s="6"/>
      <c r="G9" s="6" t="s">
        <v>92</v>
      </c>
      <c r="H9" s="6"/>
      <c r="I9" s="5">
        <v>5</v>
      </c>
      <c r="J9" s="6"/>
      <c r="K9" s="5">
        <v>45458319</v>
      </c>
      <c r="L9" s="6"/>
      <c r="M9" s="6">
        <v>186053</v>
      </c>
      <c r="N9" s="6"/>
      <c r="O9" s="6">
        <v>0</v>
      </c>
      <c r="P9" s="6"/>
      <c r="Q9" s="5">
        <v>45644372</v>
      </c>
      <c r="R9" s="6"/>
      <c r="S9" s="6" t="s">
        <v>93</v>
      </c>
    </row>
    <row r="10" spans="1:19">
      <c r="A10" s="2" t="s">
        <v>94</v>
      </c>
      <c r="C10" s="6" t="s">
        <v>95</v>
      </c>
      <c r="D10" s="6"/>
      <c r="E10" s="6" t="s">
        <v>87</v>
      </c>
      <c r="F10" s="6"/>
      <c r="G10" s="6" t="s">
        <v>96</v>
      </c>
      <c r="H10" s="6"/>
      <c r="I10" s="5">
        <v>5</v>
      </c>
      <c r="J10" s="6"/>
      <c r="K10" s="5">
        <v>538027127</v>
      </c>
      <c r="L10" s="6"/>
      <c r="M10" s="6">
        <v>6176536260</v>
      </c>
      <c r="N10" s="6"/>
      <c r="O10" s="6">
        <v>4688155710</v>
      </c>
      <c r="P10" s="6"/>
      <c r="Q10" s="5">
        <v>2026407677</v>
      </c>
      <c r="R10" s="6"/>
      <c r="S10" s="6" t="s">
        <v>97</v>
      </c>
    </row>
    <row r="11" spans="1:19">
      <c r="A11" s="2" t="s">
        <v>47</v>
      </c>
      <c r="C11" s="6" t="s">
        <v>47</v>
      </c>
      <c r="D11" s="6"/>
      <c r="E11" s="6" t="s">
        <v>47</v>
      </c>
      <c r="F11" s="6"/>
      <c r="G11" s="6" t="s">
        <v>47</v>
      </c>
      <c r="H11" s="6"/>
      <c r="I11" s="6" t="s">
        <v>47</v>
      </c>
      <c r="J11" s="6"/>
      <c r="K11" s="7">
        <f>SUM(K8:K10)</f>
        <v>728393542</v>
      </c>
      <c r="L11" s="6"/>
      <c r="M11" s="7">
        <f>SUM(M8:M10)</f>
        <v>6177315423</v>
      </c>
      <c r="N11" s="6"/>
      <c r="O11" s="7">
        <f>SUM(O8:O10)</f>
        <v>4688155710</v>
      </c>
      <c r="P11" s="6"/>
      <c r="Q11" s="7">
        <f>SUM(Q8:Q10)</f>
        <v>2217553255</v>
      </c>
      <c r="R11" s="6"/>
      <c r="S11" s="8" t="s">
        <v>98</v>
      </c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topLeftCell="A3" workbookViewId="0">
      <selection activeCell="M16" sqref="M16:Z19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19" style="2" customWidth="1"/>
    <col min="10" max="10" width="1" style="2" customWidth="1"/>
    <col min="11" max="11" width="16" style="2" customWidth="1"/>
    <col min="12" max="12" width="1" style="2" customWidth="1"/>
    <col min="13" max="13" width="19" style="2" customWidth="1"/>
    <col min="14" max="14" width="1" style="2" customWidth="1"/>
    <col min="15" max="15" width="19" style="2" customWidth="1"/>
    <col min="16" max="16" width="1" style="2" customWidth="1"/>
    <col min="17" max="17" width="16" style="2" customWidth="1"/>
    <col min="18" max="18" width="1" style="2" customWidth="1"/>
    <col min="19" max="19" width="19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  <c r="R3" s="17" t="s">
        <v>99</v>
      </c>
      <c r="S3" s="17" t="s">
        <v>99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100</v>
      </c>
      <c r="B6" s="16" t="s">
        <v>100</v>
      </c>
      <c r="C6" s="16" t="s">
        <v>100</v>
      </c>
      <c r="D6" s="16" t="s">
        <v>100</v>
      </c>
      <c r="E6" s="16" t="s">
        <v>100</v>
      </c>
      <c r="F6" s="16" t="s">
        <v>100</v>
      </c>
      <c r="G6" s="16" t="s">
        <v>100</v>
      </c>
      <c r="I6" s="16" t="s">
        <v>101</v>
      </c>
      <c r="J6" s="16" t="s">
        <v>101</v>
      </c>
      <c r="K6" s="16" t="s">
        <v>101</v>
      </c>
      <c r="L6" s="16" t="s">
        <v>101</v>
      </c>
      <c r="M6" s="16" t="s">
        <v>101</v>
      </c>
      <c r="O6" s="16" t="s">
        <v>102</v>
      </c>
      <c r="P6" s="16" t="s">
        <v>102</v>
      </c>
      <c r="Q6" s="16" t="s">
        <v>102</v>
      </c>
      <c r="R6" s="16" t="s">
        <v>102</v>
      </c>
      <c r="S6" s="16" t="s">
        <v>102</v>
      </c>
    </row>
    <row r="7" spans="1:19" ht="24.75">
      <c r="A7" s="16" t="s">
        <v>103</v>
      </c>
      <c r="C7" s="16" t="s">
        <v>104</v>
      </c>
      <c r="E7" s="16" t="s">
        <v>55</v>
      </c>
      <c r="G7" s="16" t="s">
        <v>56</v>
      </c>
      <c r="I7" s="16" t="s">
        <v>105</v>
      </c>
      <c r="K7" s="16" t="s">
        <v>106</v>
      </c>
      <c r="M7" s="16" t="s">
        <v>107</v>
      </c>
      <c r="O7" s="16" t="s">
        <v>105</v>
      </c>
      <c r="Q7" s="16" t="s">
        <v>106</v>
      </c>
      <c r="S7" s="16" t="s">
        <v>107</v>
      </c>
    </row>
    <row r="8" spans="1:19">
      <c r="A8" s="2" t="s">
        <v>67</v>
      </c>
      <c r="C8" s="6" t="s">
        <v>246</v>
      </c>
      <c r="D8" s="6"/>
      <c r="E8" s="6" t="s">
        <v>69</v>
      </c>
      <c r="F8" s="6"/>
      <c r="G8" s="5">
        <v>20.5</v>
      </c>
      <c r="H8" s="6"/>
      <c r="I8" s="5">
        <v>227476319</v>
      </c>
      <c r="J8" s="6"/>
      <c r="K8" s="6">
        <v>0</v>
      </c>
      <c r="L8" s="6"/>
      <c r="M8" s="5">
        <v>227476319</v>
      </c>
      <c r="N8" s="6"/>
      <c r="O8" s="5">
        <v>904433348</v>
      </c>
      <c r="P8" s="6"/>
      <c r="Q8" s="5">
        <v>0</v>
      </c>
      <c r="R8" s="6"/>
      <c r="S8" s="5">
        <v>904433348</v>
      </c>
    </row>
    <row r="9" spans="1:19">
      <c r="A9" s="2" t="s">
        <v>108</v>
      </c>
      <c r="C9" s="6" t="s">
        <v>246</v>
      </c>
      <c r="D9" s="6"/>
      <c r="E9" s="6" t="s">
        <v>109</v>
      </c>
      <c r="F9" s="6"/>
      <c r="G9" s="5">
        <v>16</v>
      </c>
      <c r="H9" s="6"/>
      <c r="I9" s="5">
        <v>0</v>
      </c>
      <c r="J9" s="6"/>
      <c r="K9" s="6">
        <v>0</v>
      </c>
      <c r="L9" s="6"/>
      <c r="M9" s="5">
        <v>0</v>
      </c>
      <c r="N9" s="6"/>
      <c r="O9" s="5">
        <v>437396737</v>
      </c>
      <c r="P9" s="6"/>
      <c r="Q9" s="5">
        <v>0</v>
      </c>
      <c r="R9" s="6"/>
      <c r="S9" s="5">
        <v>437396737</v>
      </c>
    </row>
    <row r="10" spans="1:19">
      <c r="A10" s="2" t="s">
        <v>70</v>
      </c>
      <c r="C10" s="6" t="s">
        <v>246</v>
      </c>
      <c r="D10" s="6"/>
      <c r="E10" s="6" t="s">
        <v>72</v>
      </c>
      <c r="F10" s="6"/>
      <c r="G10" s="5">
        <v>15</v>
      </c>
      <c r="H10" s="6"/>
      <c r="I10" s="5">
        <v>19125505</v>
      </c>
      <c r="J10" s="6"/>
      <c r="K10" s="6">
        <v>0</v>
      </c>
      <c r="L10" s="6"/>
      <c r="M10" s="5">
        <v>19125505</v>
      </c>
      <c r="N10" s="6"/>
      <c r="O10" s="5">
        <v>413050067</v>
      </c>
      <c r="P10" s="6"/>
      <c r="Q10" s="5">
        <v>0</v>
      </c>
      <c r="R10" s="6"/>
      <c r="S10" s="5">
        <v>413050067</v>
      </c>
    </row>
    <row r="11" spans="1:19">
      <c r="A11" s="2" t="s">
        <v>110</v>
      </c>
      <c r="C11" s="6" t="s">
        <v>246</v>
      </c>
      <c r="D11" s="6"/>
      <c r="E11" s="6" t="s">
        <v>111</v>
      </c>
      <c r="F11" s="6"/>
      <c r="G11" s="5">
        <v>16</v>
      </c>
      <c r="H11" s="6"/>
      <c r="I11" s="5">
        <v>0</v>
      </c>
      <c r="J11" s="6"/>
      <c r="K11" s="6">
        <v>0</v>
      </c>
      <c r="L11" s="6"/>
      <c r="M11" s="5">
        <v>0</v>
      </c>
      <c r="N11" s="6"/>
      <c r="O11" s="5">
        <v>78486435</v>
      </c>
      <c r="P11" s="6"/>
      <c r="Q11" s="5">
        <v>0</v>
      </c>
      <c r="R11" s="6"/>
      <c r="S11" s="5">
        <v>78486435</v>
      </c>
    </row>
    <row r="12" spans="1:19">
      <c r="A12" s="2" t="s">
        <v>85</v>
      </c>
      <c r="C12" s="5">
        <v>30</v>
      </c>
      <c r="D12" s="6"/>
      <c r="E12" s="6" t="s">
        <v>246</v>
      </c>
      <c r="F12" s="6"/>
      <c r="G12" s="5">
        <v>5</v>
      </c>
      <c r="H12" s="6"/>
      <c r="I12" s="5">
        <v>593110</v>
      </c>
      <c r="J12" s="6"/>
      <c r="K12" s="5">
        <v>0</v>
      </c>
      <c r="L12" s="6"/>
      <c r="M12" s="5">
        <v>593110</v>
      </c>
      <c r="N12" s="6"/>
      <c r="O12" s="5">
        <v>5609567</v>
      </c>
      <c r="P12" s="6"/>
      <c r="Q12" s="5">
        <v>0</v>
      </c>
      <c r="R12" s="6"/>
      <c r="S12" s="5">
        <v>5609567</v>
      </c>
    </row>
    <row r="13" spans="1:19">
      <c r="A13" s="2" t="s">
        <v>90</v>
      </c>
      <c r="C13" s="5">
        <v>27</v>
      </c>
      <c r="D13" s="6"/>
      <c r="E13" s="6" t="s">
        <v>246</v>
      </c>
      <c r="F13" s="6"/>
      <c r="G13" s="5">
        <v>5</v>
      </c>
      <c r="H13" s="6"/>
      <c r="I13" s="5">
        <v>186053</v>
      </c>
      <c r="J13" s="6"/>
      <c r="K13" s="5">
        <v>0</v>
      </c>
      <c r="L13" s="6"/>
      <c r="M13" s="5">
        <v>186053</v>
      </c>
      <c r="N13" s="6"/>
      <c r="O13" s="5">
        <v>1192376</v>
      </c>
      <c r="P13" s="6"/>
      <c r="Q13" s="5">
        <v>0</v>
      </c>
      <c r="R13" s="6"/>
      <c r="S13" s="5">
        <v>1192376</v>
      </c>
    </row>
    <row r="14" spans="1:19">
      <c r="A14" s="2" t="s">
        <v>94</v>
      </c>
      <c r="C14" s="5">
        <v>17</v>
      </c>
      <c r="D14" s="6"/>
      <c r="E14" s="6" t="s">
        <v>246</v>
      </c>
      <c r="F14" s="6"/>
      <c r="G14" s="5">
        <v>5</v>
      </c>
      <c r="H14" s="6"/>
      <c r="I14" s="5">
        <v>21926869</v>
      </c>
      <c r="J14" s="6"/>
      <c r="K14" s="5">
        <v>0</v>
      </c>
      <c r="L14" s="6"/>
      <c r="M14" s="5">
        <v>21926869</v>
      </c>
      <c r="N14" s="6"/>
      <c r="O14" s="5">
        <v>94121573</v>
      </c>
      <c r="P14" s="6"/>
      <c r="Q14" s="5">
        <v>0</v>
      </c>
      <c r="R14" s="6"/>
      <c r="S14" s="5">
        <v>94121573</v>
      </c>
    </row>
    <row r="15" spans="1:19">
      <c r="A15" s="2" t="s">
        <v>47</v>
      </c>
      <c r="C15" s="6" t="s">
        <v>47</v>
      </c>
      <c r="D15" s="6"/>
      <c r="E15" s="6" t="s">
        <v>47</v>
      </c>
      <c r="F15" s="6"/>
      <c r="G15" s="5"/>
      <c r="H15" s="6"/>
      <c r="I15" s="7">
        <f>SUM(I8:I14)</f>
        <v>269307856</v>
      </c>
      <c r="J15" s="6"/>
      <c r="K15" s="7">
        <f>SUM(K8:K14)</f>
        <v>0</v>
      </c>
      <c r="L15" s="6"/>
      <c r="M15" s="7">
        <f>SUM(M8:M14)</f>
        <v>269307856</v>
      </c>
      <c r="N15" s="6"/>
      <c r="O15" s="7">
        <f>SUM(O8:O14)</f>
        <v>1934290103</v>
      </c>
      <c r="P15" s="6"/>
      <c r="Q15" s="7">
        <f>SUM(Q8:Q14)</f>
        <v>0</v>
      </c>
      <c r="R15" s="6"/>
      <c r="S15" s="7">
        <f>SUM(S8:S14)</f>
        <v>1934290103</v>
      </c>
    </row>
    <row r="16" spans="1:19"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  <c r="N16" s="5"/>
      <c r="O16" s="5"/>
      <c r="P16" s="5"/>
      <c r="Q16" s="5"/>
      <c r="R16" s="5"/>
      <c r="S16" s="5"/>
    </row>
    <row r="19" spans="13:19">
      <c r="M19" s="4"/>
      <c r="N19" s="4"/>
      <c r="O19" s="4"/>
      <c r="P19" s="4"/>
      <c r="Q19" s="4"/>
      <c r="R19" s="4"/>
      <c r="S19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26"/>
  <sheetViews>
    <sheetView rightToLeft="1" topLeftCell="A8" workbookViewId="0">
      <selection activeCell="O23" sqref="O23"/>
    </sheetView>
  </sheetViews>
  <sheetFormatPr defaultRowHeight="24"/>
  <cols>
    <col min="1" max="1" width="24.140625" style="2" bestFit="1" customWidth="1"/>
    <col min="2" max="2" width="1" style="2" customWidth="1"/>
    <col min="3" max="3" width="13.7109375" style="2" bestFit="1" customWidth="1"/>
    <col min="4" max="4" width="1" style="2" customWidth="1"/>
    <col min="5" max="5" width="36" style="2" bestFit="1" customWidth="1"/>
    <col min="6" max="6" width="1" style="2" customWidth="1"/>
    <col min="7" max="7" width="24.5703125" style="2" bestFit="1" customWidth="1"/>
    <col min="8" max="8" width="1" style="2" customWidth="1"/>
    <col min="9" max="9" width="24.140625" style="2" bestFit="1" customWidth="1"/>
    <col min="10" max="10" width="1" style="2" customWidth="1"/>
    <col min="11" max="11" width="13.42578125" style="2" bestFit="1" customWidth="1"/>
    <col min="12" max="12" width="1" style="2" customWidth="1"/>
    <col min="13" max="13" width="26.140625" style="2" bestFit="1" customWidth="1"/>
    <col min="14" max="14" width="1" style="2" customWidth="1"/>
    <col min="15" max="15" width="24.140625" style="2" bestFit="1" customWidth="1"/>
    <col min="16" max="16" width="1" style="2" customWidth="1"/>
    <col min="17" max="17" width="13.42578125" style="2" bestFit="1" customWidth="1"/>
    <col min="18" max="18" width="1" style="2" customWidth="1"/>
    <col min="19" max="19" width="26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23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23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  <c r="R3" s="17" t="s">
        <v>99</v>
      </c>
      <c r="S3" s="17" t="s">
        <v>99</v>
      </c>
    </row>
    <row r="4" spans="1:23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23" ht="24.75">
      <c r="A6" s="16" t="s">
        <v>3</v>
      </c>
      <c r="C6" s="16" t="s">
        <v>112</v>
      </c>
      <c r="D6" s="16" t="s">
        <v>112</v>
      </c>
      <c r="E6" s="16" t="s">
        <v>112</v>
      </c>
      <c r="F6" s="16" t="s">
        <v>112</v>
      </c>
      <c r="G6" s="16" t="s">
        <v>112</v>
      </c>
      <c r="I6" s="16" t="s">
        <v>101</v>
      </c>
      <c r="J6" s="16" t="s">
        <v>101</v>
      </c>
      <c r="K6" s="16" t="s">
        <v>101</v>
      </c>
      <c r="L6" s="16" t="s">
        <v>101</v>
      </c>
      <c r="M6" s="16" t="s">
        <v>101</v>
      </c>
      <c r="O6" s="16" t="s">
        <v>102</v>
      </c>
      <c r="P6" s="16" t="s">
        <v>102</v>
      </c>
      <c r="Q6" s="16" t="s">
        <v>102</v>
      </c>
      <c r="R6" s="16" t="s">
        <v>102</v>
      </c>
      <c r="S6" s="16" t="s">
        <v>102</v>
      </c>
    </row>
    <row r="7" spans="1:23" ht="24.75">
      <c r="A7" s="16" t="s">
        <v>3</v>
      </c>
      <c r="C7" s="16" t="s">
        <v>113</v>
      </c>
      <c r="E7" s="16" t="s">
        <v>114</v>
      </c>
      <c r="G7" s="16" t="s">
        <v>115</v>
      </c>
      <c r="I7" s="16" t="s">
        <v>116</v>
      </c>
      <c r="K7" s="16" t="s">
        <v>106</v>
      </c>
      <c r="M7" s="16" t="s">
        <v>117</v>
      </c>
      <c r="O7" s="16" t="s">
        <v>116</v>
      </c>
      <c r="Q7" s="16" t="s">
        <v>106</v>
      </c>
      <c r="S7" s="16" t="s">
        <v>117</v>
      </c>
    </row>
    <row r="8" spans="1:23">
      <c r="A8" s="2" t="s">
        <v>25</v>
      </c>
      <c r="C8" s="6" t="s">
        <v>118</v>
      </c>
      <c r="D8" s="6"/>
      <c r="E8" s="5">
        <v>175577</v>
      </c>
      <c r="F8" s="6"/>
      <c r="G8" s="5">
        <v>500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87788500</v>
      </c>
      <c r="P8" s="6"/>
      <c r="Q8" s="5">
        <v>0</v>
      </c>
      <c r="R8" s="6"/>
      <c r="S8" s="5">
        <v>87788500</v>
      </c>
      <c r="T8" s="6"/>
      <c r="U8" s="6"/>
      <c r="V8" s="6"/>
      <c r="W8" s="6"/>
    </row>
    <row r="9" spans="1:23">
      <c r="A9" s="2" t="s">
        <v>119</v>
      </c>
      <c r="C9" s="6" t="s">
        <v>120</v>
      </c>
      <c r="D9" s="6"/>
      <c r="E9" s="5">
        <v>262926</v>
      </c>
      <c r="F9" s="6"/>
      <c r="G9" s="5">
        <v>125</v>
      </c>
      <c r="H9" s="6"/>
      <c r="I9" s="5">
        <v>0</v>
      </c>
      <c r="J9" s="6"/>
      <c r="K9" s="5">
        <v>0</v>
      </c>
      <c r="L9" s="6"/>
      <c r="M9" s="5">
        <v>0</v>
      </c>
      <c r="N9" s="6"/>
      <c r="O9" s="5">
        <v>32865750</v>
      </c>
      <c r="P9" s="6"/>
      <c r="Q9" s="5">
        <v>0</v>
      </c>
      <c r="R9" s="6"/>
      <c r="S9" s="5">
        <v>32865750</v>
      </c>
      <c r="T9" s="6"/>
      <c r="U9" s="6"/>
      <c r="V9" s="6"/>
      <c r="W9" s="6"/>
    </row>
    <row r="10" spans="1:23">
      <c r="A10" s="2" t="s">
        <v>31</v>
      </c>
      <c r="C10" s="6" t="s">
        <v>121</v>
      </c>
      <c r="D10" s="6"/>
      <c r="E10" s="5">
        <v>70000</v>
      </c>
      <c r="F10" s="6"/>
      <c r="G10" s="5">
        <v>2350</v>
      </c>
      <c r="H10" s="6"/>
      <c r="I10" s="5">
        <v>0</v>
      </c>
      <c r="J10" s="6"/>
      <c r="K10" s="5">
        <v>0</v>
      </c>
      <c r="L10" s="6"/>
      <c r="M10" s="5">
        <v>0</v>
      </c>
      <c r="N10" s="6"/>
      <c r="O10" s="5">
        <v>164500000</v>
      </c>
      <c r="P10" s="6"/>
      <c r="Q10" s="5">
        <v>0</v>
      </c>
      <c r="R10" s="6"/>
      <c r="S10" s="5">
        <v>164500000</v>
      </c>
      <c r="T10" s="6"/>
      <c r="U10" s="6"/>
      <c r="V10" s="6"/>
      <c r="W10" s="6"/>
    </row>
    <row r="11" spans="1:23">
      <c r="A11" s="2" t="s">
        <v>33</v>
      </c>
      <c r="C11" s="6" t="s">
        <v>122</v>
      </c>
      <c r="D11" s="6"/>
      <c r="E11" s="5">
        <v>45930</v>
      </c>
      <c r="F11" s="6"/>
      <c r="G11" s="5">
        <v>4200</v>
      </c>
      <c r="H11" s="6"/>
      <c r="I11" s="5">
        <v>0</v>
      </c>
      <c r="J11" s="6"/>
      <c r="K11" s="5">
        <v>0</v>
      </c>
      <c r="L11" s="6"/>
      <c r="M11" s="5">
        <v>0</v>
      </c>
      <c r="N11" s="6"/>
      <c r="O11" s="5">
        <v>192906000</v>
      </c>
      <c r="P11" s="6"/>
      <c r="Q11" s="5">
        <v>0</v>
      </c>
      <c r="R11" s="6"/>
      <c r="S11" s="5">
        <v>192906000</v>
      </c>
      <c r="T11" s="6"/>
      <c r="U11" s="6"/>
      <c r="V11" s="6"/>
      <c r="W11" s="6"/>
    </row>
    <row r="12" spans="1:23">
      <c r="A12" s="2" t="s">
        <v>123</v>
      </c>
      <c r="C12" s="6" t="s">
        <v>124</v>
      </c>
      <c r="D12" s="6"/>
      <c r="E12" s="5">
        <v>46018</v>
      </c>
      <c r="F12" s="6"/>
      <c r="G12" s="5">
        <v>4200</v>
      </c>
      <c r="H12" s="6"/>
      <c r="I12" s="5">
        <v>0</v>
      </c>
      <c r="J12" s="6"/>
      <c r="K12" s="5">
        <v>0</v>
      </c>
      <c r="L12" s="6"/>
      <c r="M12" s="5">
        <v>0</v>
      </c>
      <c r="N12" s="6"/>
      <c r="O12" s="5">
        <v>193275600</v>
      </c>
      <c r="P12" s="6"/>
      <c r="Q12" s="5">
        <v>0</v>
      </c>
      <c r="R12" s="6"/>
      <c r="S12" s="5">
        <v>193275600</v>
      </c>
      <c r="T12" s="6"/>
      <c r="U12" s="6"/>
      <c r="V12" s="6"/>
      <c r="W12" s="6"/>
    </row>
    <row r="13" spans="1:23">
      <c r="A13" s="2" t="s">
        <v>125</v>
      </c>
      <c r="C13" s="6" t="s">
        <v>126</v>
      </c>
      <c r="D13" s="6"/>
      <c r="E13" s="5">
        <v>406687</v>
      </c>
      <c r="F13" s="6"/>
      <c r="G13" s="5">
        <v>150</v>
      </c>
      <c r="H13" s="6"/>
      <c r="I13" s="5">
        <v>0</v>
      </c>
      <c r="J13" s="6"/>
      <c r="K13" s="5">
        <v>0</v>
      </c>
      <c r="L13" s="6"/>
      <c r="M13" s="5">
        <v>0</v>
      </c>
      <c r="N13" s="6"/>
      <c r="O13" s="5">
        <v>61003050</v>
      </c>
      <c r="P13" s="6"/>
      <c r="Q13" s="5">
        <v>2408015</v>
      </c>
      <c r="R13" s="6"/>
      <c r="S13" s="5">
        <v>58595035</v>
      </c>
      <c r="T13" s="6"/>
      <c r="U13" s="6"/>
      <c r="V13" s="6"/>
      <c r="W13" s="6"/>
    </row>
    <row r="14" spans="1:23">
      <c r="A14" s="2" t="s">
        <v>39</v>
      </c>
      <c r="C14" s="6" t="s">
        <v>127</v>
      </c>
      <c r="D14" s="6"/>
      <c r="E14" s="5">
        <v>68682</v>
      </c>
      <c r="F14" s="6"/>
      <c r="G14" s="5">
        <v>6800</v>
      </c>
      <c r="H14" s="6"/>
      <c r="I14" s="5">
        <v>0</v>
      </c>
      <c r="J14" s="6"/>
      <c r="K14" s="5">
        <v>0</v>
      </c>
      <c r="L14" s="6"/>
      <c r="M14" s="5">
        <v>0</v>
      </c>
      <c r="N14" s="6"/>
      <c r="O14" s="5">
        <v>467037600</v>
      </c>
      <c r="P14" s="6"/>
      <c r="Q14" s="5">
        <v>59217686</v>
      </c>
      <c r="R14" s="6"/>
      <c r="S14" s="5">
        <v>407819914</v>
      </c>
      <c r="T14" s="6"/>
      <c r="U14" s="6"/>
      <c r="V14" s="6"/>
      <c r="W14" s="6"/>
    </row>
    <row r="15" spans="1:23">
      <c r="A15" s="2" t="s">
        <v>19</v>
      </c>
      <c r="C15" s="6" t="s">
        <v>128</v>
      </c>
      <c r="D15" s="6"/>
      <c r="E15" s="5">
        <v>17506</v>
      </c>
      <c r="F15" s="6"/>
      <c r="G15" s="5">
        <v>27500</v>
      </c>
      <c r="H15" s="6"/>
      <c r="I15" s="5">
        <v>0</v>
      </c>
      <c r="J15" s="6"/>
      <c r="K15" s="5">
        <v>0</v>
      </c>
      <c r="L15" s="6"/>
      <c r="M15" s="5">
        <v>0</v>
      </c>
      <c r="N15" s="6"/>
      <c r="O15" s="5">
        <v>481415000</v>
      </c>
      <c r="P15" s="6"/>
      <c r="Q15" s="5">
        <v>0</v>
      </c>
      <c r="R15" s="6"/>
      <c r="S15" s="5">
        <v>481415000</v>
      </c>
      <c r="T15" s="6"/>
      <c r="U15" s="6"/>
      <c r="V15" s="6"/>
      <c r="W15" s="6"/>
    </row>
    <row r="16" spans="1:23">
      <c r="A16" s="2" t="s">
        <v>129</v>
      </c>
      <c r="C16" s="6" t="s">
        <v>130</v>
      </c>
      <c r="D16" s="6"/>
      <c r="E16" s="5">
        <v>29175</v>
      </c>
      <c r="F16" s="6"/>
      <c r="G16" s="5">
        <v>11120</v>
      </c>
      <c r="H16" s="6"/>
      <c r="I16" s="5">
        <v>0</v>
      </c>
      <c r="J16" s="6"/>
      <c r="K16" s="5">
        <v>0</v>
      </c>
      <c r="L16" s="6"/>
      <c r="M16" s="5">
        <v>0</v>
      </c>
      <c r="N16" s="6"/>
      <c r="O16" s="5">
        <v>324426000</v>
      </c>
      <c r="P16" s="6"/>
      <c r="Q16" s="5">
        <v>0</v>
      </c>
      <c r="R16" s="6"/>
      <c r="S16" s="5">
        <v>324426000</v>
      </c>
      <c r="T16" s="6"/>
      <c r="U16" s="6"/>
      <c r="V16" s="6"/>
      <c r="W16" s="6"/>
    </row>
    <row r="17" spans="1:23">
      <c r="A17" s="2" t="s">
        <v>131</v>
      </c>
      <c r="C17" s="6" t="s">
        <v>132</v>
      </c>
      <c r="D17" s="6"/>
      <c r="E17" s="5">
        <v>436242</v>
      </c>
      <c r="F17" s="6"/>
      <c r="G17" s="5">
        <v>600</v>
      </c>
      <c r="H17" s="6"/>
      <c r="I17" s="5">
        <v>0</v>
      </c>
      <c r="J17" s="6"/>
      <c r="K17" s="5">
        <v>0</v>
      </c>
      <c r="L17" s="6"/>
      <c r="M17" s="5">
        <v>0</v>
      </c>
      <c r="N17" s="6"/>
      <c r="O17" s="5">
        <v>261745200</v>
      </c>
      <c r="P17" s="6"/>
      <c r="Q17" s="5">
        <v>0</v>
      </c>
      <c r="R17" s="6"/>
      <c r="S17" s="5">
        <v>261745200</v>
      </c>
      <c r="T17" s="6"/>
      <c r="U17" s="6"/>
      <c r="V17" s="6"/>
      <c r="W17" s="6"/>
    </row>
    <row r="18" spans="1:23">
      <c r="A18" s="2" t="s">
        <v>133</v>
      </c>
      <c r="C18" s="6" t="s">
        <v>118</v>
      </c>
      <c r="D18" s="6"/>
      <c r="E18" s="5">
        <v>30727</v>
      </c>
      <c r="F18" s="6"/>
      <c r="G18" s="5">
        <v>4290</v>
      </c>
      <c r="H18" s="6"/>
      <c r="I18" s="5">
        <v>0</v>
      </c>
      <c r="J18" s="6"/>
      <c r="K18" s="5">
        <v>0</v>
      </c>
      <c r="L18" s="6"/>
      <c r="M18" s="5">
        <v>0</v>
      </c>
      <c r="N18" s="6"/>
      <c r="O18" s="5">
        <v>131818830</v>
      </c>
      <c r="P18" s="6"/>
      <c r="Q18" s="5">
        <v>0</v>
      </c>
      <c r="R18" s="6"/>
      <c r="S18" s="5">
        <v>131818830</v>
      </c>
      <c r="T18" s="6"/>
      <c r="U18" s="6"/>
      <c r="V18" s="6"/>
      <c r="W18" s="6"/>
    </row>
    <row r="19" spans="1:23">
      <c r="A19" s="2" t="s">
        <v>37</v>
      </c>
      <c r="C19" s="6" t="s">
        <v>134</v>
      </c>
      <c r="D19" s="6"/>
      <c r="E19" s="5">
        <v>51000</v>
      </c>
      <c r="F19" s="6"/>
      <c r="G19" s="5">
        <v>3300</v>
      </c>
      <c r="H19" s="6"/>
      <c r="I19" s="5">
        <v>0</v>
      </c>
      <c r="J19" s="6"/>
      <c r="K19" s="5">
        <v>0</v>
      </c>
      <c r="L19" s="6"/>
      <c r="M19" s="5">
        <v>0</v>
      </c>
      <c r="N19" s="6"/>
      <c r="O19" s="5">
        <v>168300000</v>
      </c>
      <c r="P19" s="6"/>
      <c r="Q19" s="5">
        <v>0</v>
      </c>
      <c r="R19" s="6"/>
      <c r="S19" s="5">
        <v>168300000</v>
      </c>
      <c r="T19" s="6"/>
      <c r="U19" s="6"/>
      <c r="V19" s="6"/>
      <c r="W19" s="6"/>
    </row>
    <row r="20" spans="1:23">
      <c r="A20" s="2" t="s">
        <v>29</v>
      </c>
      <c r="C20" s="6" t="s">
        <v>135</v>
      </c>
      <c r="D20" s="6"/>
      <c r="E20" s="5">
        <v>146082</v>
      </c>
      <c r="F20" s="6"/>
      <c r="G20" s="5">
        <v>2250</v>
      </c>
      <c r="H20" s="6"/>
      <c r="I20" s="5">
        <v>0</v>
      </c>
      <c r="J20" s="6"/>
      <c r="K20" s="5">
        <v>0</v>
      </c>
      <c r="L20" s="6"/>
      <c r="M20" s="5">
        <v>0</v>
      </c>
      <c r="N20" s="6"/>
      <c r="O20" s="5">
        <v>328684500</v>
      </c>
      <c r="P20" s="6"/>
      <c r="Q20" s="5">
        <v>0</v>
      </c>
      <c r="R20" s="6"/>
      <c r="S20" s="5">
        <v>328684500</v>
      </c>
      <c r="T20" s="6"/>
      <c r="U20" s="6"/>
      <c r="V20" s="6"/>
      <c r="W20" s="6"/>
    </row>
    <row r="21" spans="1:23">
      <c r="A21" s="2" t="s">
        <v>136</v>
      </c>
      <c r="C21" s="6" t="s">
        <v>137</v>
      </c>
      <c r="D21" s="6"/>
      <c r="E21" s="5">
        <v>56570</v>
      </c>
      <c r="F21" s="6"/>
      <c r="G21" s="5">
        <v>1300</v>
      </c>
      <c r="H21" s="6"/>
      <c r="I21" s="5">
        <v>0</v>
      </c>
      <c r="J21" s="6"/>
      <c r="K21" s="5">
        <v>0</v>
      </c>
      <c r="L21" s="6"/>
      <c r="M21" s="5">
        <v>0</v>
      </c>
      <c r="N21" s="6"/>
      <c r="O21" s="5">
        <v>73541000</v>
      </c>
      <c r="P21" s="6"/>
      <c r="Q21" s="5">
        <v>0</v>
      </c>
      <c r="R21" s="6"/>
      <c r="S21" s="5">
        <v>73541000</v>
      </c>
      <c r="T21" s="6"/>
      <c r="U21" s="6"/>
      <c r="V21" s="6"/>
      <c r="W21" s="6"/>
    </row>
    <row r="22" spans="1:23">
      <c r="A22" s="2" t="s">
        <v>23</v>
      </c>
      <c r="C22" s="6" t="s">
        <v>138</v>
      </c>
      <c r="D22" s="6"/>
      <c r="E22" s="5">
        <v>34067</v>
      </c>
      <c r="F22" s="6"/>
      <c r="G22" s="5">
        <v>7220</v>
      </c>
      <c r="H22" s="6"/>
      <c r="I22" s="5">
        <v>245963740</v>
      </c>
      <c r="J22" s="6"/>
      <c r="K22" s="5">
        <v>34599961</v>
      </c>
      <c r="L22" s="6"/>
      <c r="M22" s="5">
        <v>211363779</v>
      </c>
      <c r="N22" s="6"/>
      <c r="O22" s="5">
        <v>245963740</v>
      </c>
      <c r="P22" s="6"/>
      <c r="Q22" s="5">
        <v>34599961</v>
      </c>
      <c r="R22" s="6"/>
      <c r="S22" s="5">
        <v>211363779</v>
      </c>
      <c r="T22" s="6"/>
      <c r="U22" s="6"/>
      <c r="V22" s="6"/>
      <c r="W22" s="6"/>
    </row>
    <row r="23" spans="1:23">
      <c r="A23" s="2" t="s">
        <v>139</v>
      </c>
      <c r="C23" s="6" t="s">
        <v>140</v>
      </c>
      <c r="D23" s="6"/>
      <c r="E23" s="5">
        <v>37579</v>
      </c>
      <c r="F23" s="6"/>
      <c r="G23" s="5">
        <v>8900</v>
      </c>
      <c r="H23" s="6"/>
      <c r="I23" s="5">
        <v>0</v>
      </c>
      <c r="J23" s="6"/>
      <c r="K23" s="5">
        <v>0</v>
      </c>
      <c r="L23" s="6"/>
      <c r="M23" s="5">
        <v>0</v>
      </c>
      <c r="N23" s="6"/>
      <c r="O23" s="5">
        <v>334453100</v>
      </c>
      <c r="P23" s="6"/>
      <c r="Q23" s="5">
        <v>0</v>
      </c>
      <c r="R23" s="6"/>
      <c r="S23" s="5">
        <v>334453100</v>
      </c>
      <c r="T23" s="6"/>
      <c r="U23" s="6"/>
      <c r="V23" s="6"/>
      <c r="W23" s="6"/>
    </row>
    <row r="24" spans="1:23">
      <c r="A24" s="2" t="s">
        <v>141</v>
      </c>
      <c r="C24" s="6" t="s">
        <v>142</v>
      </c>
      <c r="D24" s="6"/>
      <c r="E24" s="5">
        <v>203541</v>
      </c>
      <c r="F24" s="6"/>
      <c r="G24" s="5">
        <v>700</v>
      </c>
      <c r="H24" s="6"/>
      <c r="I24" s="5">
        <v>0</v>
      </c>
      <c r="J24" s="6"/>
      <c r="K24" s="5">
        <v>0</v>
      </c>
      <c r="L24" s="6"/>
      <c r="M24" s="5">
        <v>0</v>
      </c>
      <c r="N24" s="6"/>
      <c r="O24" s="5">
        <v>142478700</v>
      </c>
      <c r="P24" s="6"/>
      <c r="Q24" s="5">
        <v>0</v>
      </c>
      <c r="R24" s="6"/>
      <c r="S24" s="5">
        <v>142478700</v>
      </c>
      <c r="T24" s="6"/>
      <c r="U24" s="6"/>
      <c r="V24" s="6"/>
      <c r="W24" s="6"/>
    </row>
    <row r="25" spans="1:23">
      <c r="A25" s="2" t="s">
        <v>47</v>
      </c>
      <c r="C25" s="6" t="s">
        <v>47</v>
      </c>
      <c r="D25" s="6"/>
      <c r="E25" s="6" t="s">
        <v>47</v>
      </c>
      <c r="F25" s="6"/>
      <c r="G25" s="6" t="s">
        <v>47</v>
      </c>
      <c r="H25" s="6"/>
      <c r="I25" s="7">
        <f>SUM(I8:I24)</f>
        <v>245963740</v>
      </c>
      <c r="J25" s="6"/>
      <c r="K25" s="7">
        <f>SUM(K8:K24)</f>
        <v>34599961</v>
      </c>
      <c r="L25" s="6"/>
      <c r="M25" s="7">
        <f>SUM(M8:M24)</f>
        <v>211363779</v>
      </c>
      <c r="N25" s="6"/>
      <c r="O25" s="7">
        <f>SUM(O8:O24)</f>
        <v>3692202570</v>
      </c>
      <c r="P25" s="6"/>
      <c r="Q25" s="7">
        <f>SUM(Q8:Q24)</f>
        <v>96225662</v>
      </c>
      <c r="R25" s="6"/>
      <c r="S25" s="7">
        <f>SUM(S8:S24)</f>
        <v>3595976908</v>
      </c>
      <c r="T25" s="6"/>
      <c r="U25" s="6"/>
      <c r="V25" s="6"/>
      <c r="W25" s="6"/>
    </row>
    <row r="26" spans="1:23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31"/>
  <sheetViews>
    <sheetView rightToLeft="1" workbookViewId="0">
      <selection activeCell="I28" sqref="I28:T32"/>
    </sheetView>
  </sheetViews>
  <sheetFormatPr defaultRowHeight="24"/>
  <cols>
    <col min="1" max="1" width="32" style="2" bestFit="1" customWidth="1"/>
    <col min="2" max="2" width="1" style="2" customWidth="1"/>
    <col min="3" max="3" width="17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34" style="2" customWidth="1"/>
    <col min="10" max="10" width="1" style="2" customWidth="1"/>
    <col min="11" max="11" width="17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34" style="2" customWidth="1"/>
    <col min="18" max="18" width="1" style="2" customWidth="1"/>
    <col min="19" max="19" width="12.42578125" style="2" bestFit="1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101</v>
      </c>
      <c r="D6" s="16" t="s">
        <v>101</v>
      </c>
      <c r="E6" s="16" t="s">
        <v>101</v>
      </c>
      <c r="F6" s="16" t="s">
        <v>101</v>
      </c>
      <c r="G6" s="16" t="s">
        <v>101</v>
      </c>
      <c r="H6" s="16" t="s">
        <v>101</v>
      </c>
      <c r="I6" s="16" t="s">
        <v>101</v>
      </c>
      <c r="K6" s="16" t="s">
        <v>102</v>
      </c>
      <c r="L6" s="16" t="s">
        <v>102</v>
      </c>
      <c r="M6" s="16" t="s">
        <v>102</v>
      </c>
      <c r="N6" s="16" t="s">
        <v>102</v>
      </c>
      <c r="O6" s="16" t="s">
        <v>102</v>
      </c>
      <c r="P6" s="16" t="s">
        <v>102</v>
      </c>
      <c r="Q6" s="16" t="s">
        <v>102</v>
      </c>
    </row>
    <row r="7" spans="1:17" ht="24.75">
      <c r="A7" s="16" t="s">
        <v>3</v>
      </c>
      <c r="C7" s="16" t="s">
        <v>7</v>
      </c>
      <c r="E7" s="16" t="s">
        <v>143</v>
      </c>
      <c r="G7" s="16" t="s">
        <v>144</v>
      </c>
      <c r="I7" s="16" t="s">
        <v>145</v>
      </c>
      <c r="K7" s="16" t="s">
        <v>7</v>
      </c>
      <c r="M7" s="16" t="s">
        <v>143</v>
      </c>
      <c r="O7" s="16" t="s">
        <v>144</v>
      </c>
      <c r="Q7" s="16" t="s">
        <v>145</v>
      </c>
    </row>
    <row r="8" spans="1:17">
      <c r="A8" s="2" t="s">
        <v>15</v>
      </c>
      <c r="C8" s="11">
        <v>1675288</v>
      </c>
      <c r="D8" s="11"/>
      <c r="E8" s="11">
        <v>3267357911</v>
      </c>
      <c r="F8" s="11"/>
      <c r="G8" s="11">
        <v>3400583514</v>
      </c>
      <c r="H8" s="11"/>
      <c r="I8" s="11">
        <v>-133225602</v>
      </c>
      <c r="J8" s="11"/>
      <c r="K8" s="11">
        <v>1675288</v>
      </c>
      <c r="L8" s="11"/>
      <c r="M8" s="11">
        <v>3267357911</v>
      </c>
      <c r="N8" s="11"/>
      <c r="O8" s="11">
        <v>3307107396</v>
      </c>
      <c r="P8" s="11"/>
      <c r="Q8" s="11">
        <v>-39749484</v>
      </c>
    </row>
    <row r="9" spans="1:17">
      <c r="A9" s="2" t="s">
        <v>41</v>
      </c>
      <c r="C9" s="11">
        <v>279231</v>
      </c>
      <c r="D9" s="11"/>
      <c r="E9" s="11">
        <v>2967218762</v>
      </c>
      <c r="F9" s="11"/>
      <c r="G9" s="11">
        <v>3067327494</v>
      </c>
      <c r="H9" s="11"/>
      <c r="I9" s="11">
        <v>-100108731</v>
      </c>
      <c r="J9" s="11"/>
      <c r="K9" s="11">
        <v>279231</v>
      </c>
      <c r="L9" s="11"/>
      <c r="M9" s="11">
        <v>2967218762</v>
      </c>
      <c r="N9" s="11"/>
      <c r="O9" s="11">
        <v>3010154574</v>
      </c>
      <c r="P9" s="11"/>
      <c r="Q9" s="11">
        <v>-42935811</v>
      </c>
    </row>
    <row r="10" spans="1:17">
      <c r="A10" s="2" t="s">
        <v>27</v>
      </c>
      <c r="C10" s="11">
        <v>100000</v>
      </c>
      <c r="D10" s="11"/>
      <c r="E10" s="11">
        <v>2052713250</v>
      </c>
      <c r="F10" s="11"/>
      <c r="G10" s="11">
        <v>2226451317</v>
      </c>
      <c r="H10" s="11"/>
      <c r="I10" s="11">
        <v>-173738067</v>
      </c>
      <c r="J10" s="11"/>
      <c r="K10" s="11">
        <v>100000</v>
      </c>
      <c r="L10" s="11"/>
      <c r="M10" s="11">
        <v>2052713250</v>
      </c>
      <c r="N10" s="11"/>
      <c r="O10" s="11">
        <v>1865670488</v>
      </c>
      <c r="P10" s="11"/>
      <c r="Q10" s="11">
        <v>187042762</v>
      </c>
    </row>
    <row r="11" spans="1:17">
      <c r="A11" s="2" t="s">
        <v>45</v>
      </c>
      <c r="C11" s="11">
        <v>93394</v>
      </c>
      <c r="D11" s="11"/>
      <c r="E11" s="11">
        <v>7051069317</v>
      </c>
      <c r="F11" s="11"/>
      <c r="G11" s="11">
        <v>5983671574</v>
      </c>
      <c r="H11" s="11"/>
      <c r="I11" s="11">
        <v>1067397743</v>
      </c>
      <c r="J11" s="11"/>
      <c r="K11" s="11">
        <v>93394</v>
      </c>
      <c r="L11" s="11"/>
      <c r="M11" s="11">
        <v>7051069317</v>
      </c>
      <c r="N11" s="11"/>
      <c r="O11" s="11">
        <v>5983671574</v>
      </c>
      <c r="P11" s="11"/>
      <c r="Q11" s="11">
        <v>1067397743</v>
      </c>
    </row>
    <row r="12" spans="1:17">
      <c r="A12" s="2" t="s">
        <v>35</v>
      </c>
      <c r="C12" s="11">
        <v>141379</v>
      </c>
      <c r="D12" s="11"/>
      <c r="E12" s="11">
        <v>3604794440</v>
      </c>
      <c r="F12" s="11"/>
      <c r="G12" s="11">
        <v>3569659991</v>
      </c>
      <c r="H12" s="11"/>
      <c r="I12" s="11">
        <v>35134449</v>
      </c>
      <c r="J12" s="11"/>
      <c r="K12" s="11">
        <v>141379</v>
      </c>
      <c r="L12" s="11"/>
      <c r="M12" s="11">
        <v>3604794440</v>
      </c>
      <c r="N12" s="11"/>
      <c r="O12" s="11">
        <v>3674008636</v>
      </c>
      <c r="P12" s="11"/>
      <c r="Q12" s="11">
        <v>-69214195</v>
      </c>
    </row>
    <row r="13" spans="1:17">
      <c r="A13" s="2" t="s">
        <v>33</v>
      </c>
      <c r="C13" s="11">
        <v>107920</v>
      </c>
      <c r="D13" s="11"/>
      <c r="E13" s="11">
        <v>3623846651</v>
      </c>
      <c r="F13" s="11"/>
      <c r="G13" s="11">
        <v>4153530453</v>
      </c>
      <c r="H13" s="11"/>
      <c r="I13" s="11">
        <v>-529683801</v>
      </c>
      <c r="J13" s="11"/>
      <c r="K13" s="11">
        <v>107920</v>
      </c>
      <c r="L13" s="11"/>
      <c r="M13" s="11">
        <v>3623846651</v>
      </c>
      <c r="N13" s="11"/>
      <c r="O13" s="11">
        <v>3617187247</v>
      </c>
      <c r="P13" s="11"/>
      <c r="Q13" s="11">
        <v>6659404</v>
      </c>
    </row>
    <row r="14" spans="1:17">
      <c r="A14" s="2" t="s">
        <v>39</v>
      </c>
      <c r="C14" s="11">
        <v>68682</v>
      </c>
      <c r="D14" s="11"/>
      <c r="E14" s="11">
        <v>2396394307</v>
      </c>
      <c r="F14" s="11"/>
      <c r="G14" s="11">
        <v>2456769336</v>
      </c>
      <c r="H14" s="11"/>
      <c r="I14" s="11">
        <v>-60375028</v>
      </c>
      <c r="J14" s="11"/>
      <c r="K14" s="11">
        <v>68682</v>
      </c>
      <c r="L14" s="11"/>
      <c r="M14" s="11">
        <v>2396394307</v>
      </c>
      <c r="N14" s="11"/>
      <c r="O14" s="11">
        <v>2612868662</v>
      </c>
      <c r="P14" s="11"/>
      <c r="Q14" s="11">
        <v>-216474354</v>
      </c>
    </row>
    <row r="15" spans="1:17">
      <c r="A15" s="2" t="s">
        <v>31</v>
      </c>
      <c r="C15" s="11">
        <v>53064</v>
      </c>
      <c r="D15" s="11"/>
      <c r="E15" s="11">
        <v>1149384785</v>
      </c>
      <c r="F15" s="11"/>
      <c r="G15" s="11">
        <v>1256991255</v>
      </c>
      <c r="H15" s="11"/>
      <c r="I15" s="11">
        <v>-107606469</v>
      </c>
      <c r="J15" s="11"/>
      <c r="K15" s="11">
        <v>53064</v>
      </c>
      <c r="L15" s="11"/>
      <c r="M15" s="11">
        <v>1149384785</v>
      </c>
      <c r="N15" s="11"/>
      <c r="O15" s="11">
        <v>1339806043</v>
      </c>
      <c r="P15" s="11"/>
      <c r="Q15" s="11">
        <v>-190421257</v>
      </c>
    </row>
    <row r="16" spans="1:17">
      <c r="A16" s="2" t="s">
        <v>29</v>
      </c>
      <c r="C16" s="11">
        <v>84773</v>
      </c>
      <c r="D16" s="11"/>
      <c r="E16" s="11">
        <v>704485501</v>
      </c>
      <c r="F16" s="11"/>
      <c r="G16" s="11">
        <v>737350255</v>
      </c>
      <c r="H16" s="11"/>
      <c r="I16" s="11">
        <v>-32864753</v>
      </c>
      <c r="J16" s="11"/>
      <c r="K16" s="11">
        <v>84773</v>
      </c>
      <c r="L16" s="11"/>
      <c r="M16" s="11">
        <v>704485501</v>
      </c>
      <c r="N16" s="11"/>
      <c r="O16" s="11">
        <v>690969471</v>
      </c>
      <c r="P16" s="11"/>
      <c r="Q16" s="11">
        <v>13516030</v>
      </c>
    </row>
    <row r="17" spans="1:19">
      <c r="A17" s="2" t="s">
        <v>19</v>
      </c>
      <c r="C17" s="11">
        <v>17506</v>
      </c>
      <c r="D17" s="11"/>
      <c r="E17" s="11">
        <v>2550413567</v>
      </c>
      <c r="F17" s="11"/>
      <c r="G17" s="11">
        <v>2586435375</v>
      </c>
      <c r="H17" s="11"/>
      <c r="I17" s="11">
        <v>-36021807</v>
      </c>
      <c r="J17" s="11"/>
      <c r="K17" s="11">
        <v>17506</v>
      </c>
      <c r="L17" s="11"/>
      <c r="M17" s="11">
        <v>2550413567</v>
      </c>
      <c r="N17" s="11"/>
      <c r="O17" s="11">
        <v>2991572959</v>
      </c>
      <c r="P17" s="11"/>
      <c r="Q17" s="11">
        <v>-441159391</v>
      </c>
    </row>
    <row r="18" spans="1:19">
      <c r="A18" s="2" t="s">
        <v>25</v>
      </c>
      <c r="C18" s="11">
        <v>627082</v>
      </c>
      <c r="D18" s="11"/>
      <c r="E18" s="11">
        <v>3503231845</v>
      </c>
      <c r="F18" s="11"/>
      <c r="G18" s="11">
        <v>3584267457</v>
      </c>
      <c r="H18" s="11"/>
      <c r="I18" s="11">
        <v>-81035611</v>
      </c>
      <c r="J18" s="11"/>
      <c r="K18" s="11">
        <v>627082</v>
      </c>
      <c r="L18" s="11"/>
      <c r="M18" s="11">
        <v>3503231845</v>
      </c>
      <c r="N18" s="11"/>
      <c r="O18" s="11">
        <v>2676358348</v>
      </c>
      <c r="P18" s="11"/>
      <c r="Q18" s="11">
        <v>826873497</v>
      </c>
    </row>
    <row r="19" spans="1:19">
      <c r="A19" s="2" t="s">
        <v>21</v>
      </c>
      <c r="C19" s="11">
        <v>62574</v>
      </c>
      <c r="D19" s="11"/>
      <c r="E19" s="11">
        <v>1635904307</v>
      </c>
      <c r="F19" s="11"/>
      <c r="G19" s="11">
        <v>1757197592</v>
      </c>
      <c r="H19" s="11"/>
      <c r="I19" s="11">
        <v>-121293284</v>
      </c>
      <c r="J19" s="11"/>
      <c r="K19" s="11">
        <v>62574</v>
      </c>
      <c r="L19" s="11"/>
      <c r="M19" s="11">
        <v>1635904307</v>
      </c>
      <c r="N19" s="11"/>
      <c r="O19" s="11">
        <v>1969621201</v>
      </c>
      <c r="P19" s="11"/>
      <c r="Q19" s="11">
        <v>-333716893</v>
      </c>
    </row>
    <row r="20" spans="1:19">
      <c r="A20" s="2" t="s">
        <v>43</v>
      </c>
      <c r="C20" s="11">
        <v>578751</v>
      </c>
      <c r="D20" s="11"/>
      <c r="E20" s="11">
        <v>2103899277</v>
      </c>
      <c r="F20" s="11"/>
      <c r="G20" s="11">
        <v>2073997979</v>
      </c>
      <c r="H20" s="11"/>
      <c r="I20" s="11">
        <v>29901298</v>
      </c>
      <c r="J20" s="11"/>
      <c r="K20" s="11">
        <v>578751</v>
      </c>
      <c r="L20" s="11"/>
      <c r="M20" s="11">
        <v>2103899277</v>
      </c>
      <c r="N20" s="11"/>
      <c r="O20" s="11">
        <v>1734056571</v>
      </c>
      <c r="P20" s="11"/>
      <c r="Q20" s="11">
        <v>369842706</v>
      </c>
    </row>
    <row r="21" spans="1:19">
      <c r="A21" s="2" t="s">
        <v>23</v>
      </c>
      <c r="C21" s="11">
        <v>34067</v>
      </c>
      <c r="D21" s="11"/>
      <c r="E21" s="11">
        <v>1423993871</v>
      </c>
      <c r="F21" s="11"/>
      <c r="G21" s="11">
        <v>1808719080</v>
      </c>
      <c r="H21" s="11"/>
      <c r="I21" s="11">
        <v>-384725208</v>
      </c>
      <c r="J21" s="11"/>
      <c r="K21" s="11">
        <v>34067</v>
      </c>
      <c r="L21" s="11"/>
      <c r="M21" s="11">
        <v>1423993871</v>
      </c>
      <c r="N21" s="11"/>
      <c r="O21" s="11">
        <v>1189788660</v>
      </c>
      <c r="P21" s="11"/>
      <c r="Q21" s="11">
        <v>234205211</v>
      </c>
    </row>
    <row r="22" spans="1:19">
      <c r="A22" s="2" t="s">
        <v>17</v>
      </c>
      <c r="C22" s="11">
        <v>388653</v>
      </c>
      <c r="D22" s="11"/>
      <c r="E22" s="11">
        <v>3670234889</v>
      </c>
      <c r="F22" s="11"/>
      <c r="G22" s="11">
        <v>3847951525</v>
      </c>
      <c r="H22" s="11"/>
      <c r="I22" s="11">
        <v>-177716635</v>
      </c>
      <c r="J22" s="11"/>
      <c r="K22" s="11">
        <v>388653</v>
      </c>
      <c r="L22" s="11"/>
      <c r="M22" s="11">
        <v>3670234889</v>
      </c>
      <c r="N22" s="11"/>
      <c r="O22" s="11">
        <v>4005726237</v>
      </c>
      <c r="P22" s="11"/>
      <c r="Q22" s="11">
        <v>-335491347</v>
      </c>
    </row>
    <row r="23" spans="1:19">
      <c r="A23" s="2" t="s">
        <v>73</v>
      </c>
      <c r="C23" s="11">
        <v>5762</v>
      </c>
      <c r="D23" s="11"/>
      <c r="E23" s="11">
        <v>4530991608</v>
      </c>
      <c r="F23" s="11"/>
      <c r="G23" s="11">
        <v>4501052905</v>
      </c>
      <c r="H23" s="11"/>
      <c r="I23" s="11">
        <v>29938703</v>
      </c>
      <c r="J23" s="11"/>
      <c r="K23" s="11">
        <v>5762</v>
      </c>
      <c r="L23" s="11"/>
      <c r="M23" s="11">
        <v>4530991608</v>
      </c>
      <c r="N23" s="11"/>
      <c r="O23" s="11">
        <v>4501052905</v>
      </c>
      <c r="P23" s="11"/>
      <c r="Q23" s="11">
        <v>29938703</v>
      </c>
    </row>
    <row r="24" spans="1:19">
      <c r="A24" s="2" t="s">
        <v>62</v>
      </c>
      <c r="C24" s="11">
        <v>765</v>
      </c>
      <c r="D24" s="11"/>
      <c r="E24" s="11">
        <v>634834915</v>
      </c>
      <c r="F24" s="11"/>
      <c r="G24" s="11">
        <v>625687173</v>
      </c>
      <c r="H24" s="11"/>
      <c r="I24" s="11">
        <v>9147742</v>
      </c>
      <c r="J24" s="11"/>
      <c r="K24" s="11">
        <v>765</v>
      </c>
      <c r="L24" s="11"/>
      <c r="M24" s="11">
        <v>634834915</v>
      </c>
      <c r="N24" s="11"/>
      <c r="O24" s="11">
        <v>600251921</v>
      </c>
      <c r="P24" s="11"/>
      <c r="Q24" s="11">
        <v>34582994</v>
      </c>
    </row>
    <row r="25" spans="1:19">
      <c r="A25" s="2" t="s">
        <v>58</v>
      </c>
      <c r="C25" s="11">
        <v>7369</v>
      </c>
      <c r="D25" s="11"/>
      <c r="E25" s="11">
        <v>6209246500</v>
      </c>
      <c r="F25" s="11"/>
      <c r="G25" s="11">
        <v>6114056276</v>
      </c>
      <c r="H25" s="11"/>
      <c r="I25" s="11">
        <v>95190224</v>
      </c>
      <c r="J25" s="11"/>
      <c r="K25" s="11">
        <v>7369</v>
      </c>
      <c r="L25" s="11"/>
      <c r="M25" s="11">
        <v>6209246500</v>
      </c>
      <c r="N25" s="11"/>
      <c r="O25" s="11">
        <v>6000485048</v>
      </c>
      <c r="P25" s="11"/>
      <c r="Q25" s="11">
        <v>208761452</v>
      </c>
    </row>
    <row r="26" spans="1:19">
      <c r="A26" s="2" t="s">
        <v>67</v>
      </c>
      <c r="C26" s="11">
        <v>13900</v>
      </c>
      <c r="D26" s="11"/>
      <c r="E26" s="11">
        <v>12516071050</v>
      </c>
      <c r="F26" s="11"/>
      <c r="G26" s="11">
        <v>13163971597</v>
      </c>
      <c r="H26" s="11"/>
      <c r="I26" s="11">
        <v>-647900546</v>
      </c>
      <c r="J26" s="11"/>
      <c r="K26" s="11">
        <v>13900</v>
      </c>
      <c r="L26" s="11"/>
      <c r="M26" s="11">
        <v>12516071050</v>
      </c>
      <c r="N26" s="11"/>
      <c r="O26" s="11">
        <v>12989401901</v>
      </c>
      <c r="P26" s="11"/>
      <c r="Q26" s="11">
        <v>-473330850</v>
      </c>
    </row>
    <row r="27" spans="1:19">
      <c r="A27" s="2" t="s">
        <v>47</v>
      </c>
      <c r="C27" s="11" t="s">
        <v>47</v>
      </c>
      <c r="D27" s="11"/>
      <c r="E27" s="12">
        <f>SUM(E8:E26)</f>
        <v>65596086753</v>
      </c>
      <c r="F27" s="11"/>
      <c r="G27" s="12">
        <f>SUM(G8:G26)</f>
        <v>66915672148</v>
      </c>
      <c r="H27" s="11"/>
      <c r="I27" s="12">
        <f>SUM(I8:I26)</f>
        <v>-1319585383</v>
      </c>
      <c r="J27" s="11"/>
      <c r="K27" s="11" t="s">
        <v>47</v>
      </c>
      <c r="L27" s="11"/>
      <c r="M27" s="12">
        <f>SUM(M8:M26)</f>
        <v>65596086753</v>
      </c>
      <c r="N27" s="11"/>
      <c r="O27" s="12">
        <f>SUM(O8:O26)</f>
        <v>64759759842</v>
      </c>
      <c r="P27" s="11"/>
      <c r="Q27" s="12">
        <f>SUM(Q8:Q26)</f>
        <v>836326920</v>
      </c>
      <c r="S27" s="4"/>
    </row>
    <row r="28" spans="1:19">
      <c r="I28" s="13"/>
      <c r="J28" s="13"/>
      <c r="K28" s="13"/>
      <c r="L28" s="13"/>
      <c r="M28" s="13"/>
      <c r="N28" s="13"/>
      <c r="O28" s="13"/>
      <c r="P28" s="13"/>
      <c r="Q28" s="13"/>
      <c r="S28" s="4"/>
    </row>
    <row r="31" spans="1:19">
      <c r="I31" s="13"/>
      <c r="J31" s="13"/>
      <c r="K31" s="13"/>
      <c r="L31" s="13"/>
      <c r="M31" s="13"/>
      <c r="N31" s="13"/>
      <c r="O31" s="13"/>
      <c r="P31" s="13"/>
      <c r="Q31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61"/>
  <sheetViews>
    <sheetView rightToLeft="1" topLeftCell="A41" workbookViewId="0">
      <selection activeCell="S55" sqref="S55:S58"/>
    </sheetView>
  </sheetViews>
  <sheetFormatPr defaultRowHeight="24"/>
  <cols>
    <col min="1" max="1" width="30.85546875" style="2" bestFit="1" customWidth="1"/>
    <col min="2" max="2" width="1" style="2" customWidth="1"/>
    <col min="3" max="3" width="16" style="2" customWidth="1"/>
    <col min="4" max="4" width="1" style="2" customWidth="1"/>
    <col min="5" max="5" width="20" style="2" customWidth="1"/>
    <col min="6" max="6" width="1" style="2" customWidth="1"/>
    <col min="7" max="7" width="20" style="2" customWidth="1"/>
    <col min="8" max="8" width="1" style="2" customWidth="1"/>
    <col min="9" max="9" width="28" style="2" customWidth="1"/>
    <col min="10" max="10" width="1" style="2" customWidth="1"/>
    <col min="11" max="11" width="17" style="2" customWidth="1"/>
    <col min="12" max="12" width="1" style="2" customWidth="1"/>
    <col min="13" max="13" width="21" style="2" customWidth="1"/>
    <col min="14" max="14" width="1" style="2" customWidth="1"/>
    <col min="15" max="15" width="21" style="2" customWidth="1"/>
    <col min="16" max="16" width="1" style="2" customWidth="1"/>
    <col min="17" max="17" width="28" style="2" customWidth="1"/>
    <col min="18" max="18" width="1" style="2" customWidth="1"/>
    <col min="19" max="19" width="15.42578125" style="2" bestFit="1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101</v>
      </c>
      <c r="D6" s="16" t="s">
        <v>101</v>
      </c>
      <c r="E6" s="16" t="s">
        <v>101</v>
      </c>
      <c r="F6" s="16" t="s">
        <v>101</v>
      </c>
      <c r="G6" s="16" t="s">
        <v>101</v>
      </c>
      <c r="H6" s="16" t="s">
        <v>101</v>
      </c>
      <c r="I6" s="16" t="s">
        <v>101</v>
      </c>
      <c r="K6" s="16" t="s">
        <v>102</v>
      </c>
      <c r="L6" s="16" t="s">
        <v>102</v>
      </c>
      <c r="M6" s="16" t="s">
        <v>102</v>
      </c>
      <c r="N6" s="16" t="s">
        <v>102</v>
      </c>
      <c r="O6" s="16" t="s">
        <v>102</v>
      </c>
      <c r="P6" s="16" t="s">
        <v>102</v>
      </c>
      <c r="Q6" s="16" t="s">
        <v>102</v>
      </c>
    </row>
    <row r="7" spans="1:17" ht="24.75">
      <c r="A7" s="16" t="s">
        <v>3</v>
      </c>
      <c r="C7" s="16" t="s">
        <v>7</v>
      </c>
      <c r="E7" s="16" t="s">
        <v>143</v>
      </c>
      <c r="G7" s="16" t="s">
        <v>144</v>
      </c>
      <c r="I7" s="16" t="s">
        <v>146</v>
      </c>
      <c r="K7" s="16" t="s">
        <v>7</v>
      </c>
      <c r="M7" s="16" t="s">
        <v>143</v>
      </c>
      <c r="O7" s="16" t="s">
        <v>144</v>
      </c>
      <c r="Q7" s="16" t="s">
        <v>146</v>
      </c>
    </row>
    <row r="8" spans="1:17">
      <c r="A8" s="2" t="s">
        <v>41</v>
      </c>
      <c r="C8" s="11">
        <v>900</v>
      </c>
      <c r="D8" s="11"/>
      <c r="E8" s="11">
        <v>9671115</v>
      </c>
      <c r="F8" s="11"/>
      <c r="G8" s="11">
        <v>9702143</v>
      </c>
      <c r="H8" s="11"/>
      <c r="I8" s="11">
        <f>E8-G8</f>
        <v>-31028</v>
      </c>
      <c r="J8" s="11"/>
      <c r="K8" s="11">
        <v>900</v>
      </c>
      <c r="L8" s="11"/>
      <c r="M8" s="11">
        <v>9671115</v>
      </c>
      <c r="N8" s="11"/>
      <c r="O8" s="11">
        <v>9702143</v>
      </c>
      <c r="P8" s="11"/>
      <c r="Q8" s="11">
        <f>M8-O8</f>
        <v>-31028</v>
      </c>
    </row>
    <row r="9" spans="1:17">
      <c r="A9" s="2" t="s">
        <v>27</v>
      </c>
      <c r="C9" s="11">
        <v>37915</v>
      </c>
      <c r="D9" s="11"/>
      <c r="E9" s="11">
        <v>819662624</v>
      </c>
      <c r="F9" s="11"/>
      <c r="G9" s="11">
        <v>707368966</v>
      </c>
      <c r="H9" s="11"/>
      <c r="I9" s="11">
        <f t="shared" ref="I9:I55" si="0">E9-G9</f>
        <v>112293658</v>
      </c>
      <c r="J9" s="11"/>
      <c r="K9" s="11">
        <v>37915</v>
      </c>
      <c r="L9" s="11"/>
      <c r="M9" s="11">
        <v>819662624</v>
      </c>
      <c r="N9" s="11"/>
      <c r="O9" s="11">
        <v>707368966</v>
      </c>
      <c r="P9" s="11"/>
      <c r="Q9" s="11">
        <f t="shared" ref="Q9:Q55" si="1">M9-O9</f>
        <v>112293658</v>
      </c>
    </row>
    <row r="10" spans="1:17">
      <c r="A10" s="2" t="s">
        <v>37</v>
      </c>
      <c r="C10" s="11">
        <v>51000</v>
      </c>
      <c r="D10" s="11"/>
      <c r="E10" s="11">
        <v>963234455</v>
      </c>
      <c r="F10" s="11"/>
      <c r="G10" s="11">
        <v>1151825616</v>
      </c>
      <c r="H10" s="11"/>
      <c r="I10" s="11">
        <f t="shared" si="0"/>
        <v>-188591161</v>
      </c>
      <c r="J10" s="11"/>
      <c r="K10" s="11">
        <v>71599</v>
      </c>
      <c r="L10" s="11"/>
      <c r="M10" s="11">
        <v>1438002128</v>
      </c>
      <c r="N10" s="11"/>
      <c r="O10" s="11">
        <v>1617050240</v>
      </c>
      <c r="P10" s="11"/>
      <c r="Q10" s="11">
        <f t="shared" si="1"/>
        <v>-179048112</v>
      </c>
    </row>
    <row r="11" spans="1:17">
      <c r="A11" s="2" t="s">
        <v>33</v>
      </c>
      <c r="C11" s="11">
        <v>30000</v>
      </c>
      <c r="D11" s="11"/>
      <c r="E11" s="11">
        <v>1105483007</v>
      </c>
      <c r="F11" s="11"/>
      <c r="G11" s="11">
        <v>1005519065</v>
      </c>
      <c r="H11" s="11"/>
      <c r="I11" s="11">
        <f t="shared" si="0"/>
        <v>99963942</v>
      </c>
      <c r="J11" s="11"/>
      <c r="K11" s="11">
        <v>42829</v>
      </c>
      <c r="L11" s="11"/>
      <c r="M11" s="11">
        <v>1490741094</v>
      </c>
      <c r="N11" s="11"/>
      <c r="O11" s="11">
        <v>1418833015</v>
      </c>
      <c r="P11" s="11"/>
      <c r="Q11" s="11">
        <f t="shared" si="1"/>
        <v>71908079</v>
      </c>
    </row>
    <row r="12" spans="1:17">
      <c r="A12" s="2" t="s">
        <v>39</v>
      </c>
      <c r="C12" s="11">
        <v>206046</v>
      </c>
      <c r="D12" s="11"/>
      <c r="E12" s="11">
        <v>2612868666</v>
      </c>
      <c r="F12" s="11"/>
      <c r="G12" s="11">
        <v>2831048869</v>
      </c>
      <c r="H12" s="11"/>
      <c r="I12" s="11">
        <f t="shared" si="0"/>
        <v>-218180203</v>
      </c>
      <c r="J12" s="11"/>
      <c r="K12" s="11">
        <v>230438</v>
      </c>
      <c r="L12" s="11"/>
      <c r="M12" s="11">
        <v>3527399943</v>
      </c>
      <c r="N12" s="11"/>
      <c r="O12" s="11">
        <v>3809583751</v>
      </c>
      <c r="P12" s="11"/>
      <c r="Q12" s="11">
        <f t="shared" si="1"/>
        <v>-282183808</v>
      </c>
    </row>
    <row r="13" spans="1:17">
      <c r="A13" s="2" t="s">
        <v>43</v>
      </c>
      <c r="C13" s="11">
        <v>176395</v>
      </c>
      <c r="D13" s="11"/>
      <c r="E13" s="11">
        <v>662789024</v>
      </c>
      <c r="F13" s="11"/>
      <c r="G13" s="11">
        <v>528515560</v>
      </c>
      <c r="H13" s="11"/>
      <c r="I13" s="11">
        <f t="shared" si="0"/>
        <v>134273464</v>
      </c>
      <c r="J13" s="11"/>
      <c r="K13" s="11">
        <v>176395</v>
      </c>
      <c r="L13" s="11"/>
      <c r="M13" s="11">
        <v>662789024</v>
      </c>
      <c r="N13" s="11"/>
      <c r="O13" s="11">
        <v>528515560</v>
      </c>
      <c r="P13" s="11"/>
      <c r="Q13" s="11">
        <f t="shared" si="1"/>
        <v>134273464</v>
      </c>
    </row>
    <row r="14" spans="1:17">
      <c r="A14" s="2" t="s">
        <v>23</v>
      </c>
      <c r="C14" s="11">
        <v>20000</v>
      </c>
      <c r="D14" s="11"/>
      <c r="E14" s="11">
        <v>934464380</v>
      </c>
      <c r="F14" s="11"/>
      <c r="G14" s="11">
        <v>698499227</v>
      </c>
      <c r="H14" s="11"/>
      <c r="I14" s="11">
        <f t="shared" si="0"/>
        <v>235965153</v>
      </c>
      <c r="J14" s="11"/>
      <c r="K14" s="11">
        <v>46421</v>
      </c>
      <c r="L14" s="11"/>
      <c r="M14" s="11">
        <v>1951728089</v>
      </c>
      <c r="N14" s="11"/>
      <c r="O14" s="11">
        <v>1579273814</v>
      </c>
      <c r="P14" s="11"/>
      <c r="Q14" s="11">
        <f t="shared" si="1"/>
        <v>372454275</v>
      </c>
    </row>
    <row r="15" spans="1:17">
      <c r="A15" s="2" t="s">
        <v>147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207000</v>
      </c>
      <c r="L15" s="11"/>
      <c r="M15" s="11">
        <v>5072189891</v>
      </c>
      <c r="N15" s="11"/>
      <c r="O15" s="11">
        <v>3000722184</v>
      </c>
      <c r="P15" s="11"/>
      <c r="Q15" s="11">
        <f t="shared" si="1"/>
        <v>2071467707</v>
      </c>
    </row>
    <row r="16" spans="1:17">
      <c r="A16" s="2" t="s">
        <v>148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39142</v>
      </c>
      <c r="L16" s="11"/>
      <c r="M16" s="11">
        <v>663073687</v>
      </c>
      <c r="N16" s="11"/>
      <c r="O16" s="11">
        <v>638498414</v>
      </c>
      <c r="P16" s="11"/>
      <c r="Q16" s="11">
        <f t="shared" si="1"/>
        <v>24575273</v>
      </c>
    </row>
    <row r="17" spans="1:17">
      <c r="A17" s="2" t="s">
        <v>141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273326</v>
      </c>
      <c r="L17" s="11"/>
      <c r="M17" s="11">
        <v>1275165705</v>
      </c>
      <c r="N17" s="11"/>
      <c r="O17" s="11">
        <v>1512389703</v>
      </c>
      <c r="P17" s="11"/>
      <c r="Q17" s="11">
        <f t="shared" si="1"/>
        <v>-237223998</v>
      </c>
    </row>
    <row r="18" spans="1:17">
      <c r="A18" s="2" t="s">
        <v>149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192500</v>
      </c>
      <c r="L18" s="11"/>
      <c r="M18" s="11">
        <v>5450395892</v>
      </c>
      <c r="N18" s="11"/>
      <c r="O18" s="11">
        <v>4850839743</v>
      </c>
      <c r="P18" s="11"/>
      <c r="Q18" s="11">
        <f t="shared" si="1"/>
        <v>599556149</v>
      </c>
    </row>
    <row r="19" spans="1:17">
      <c r="A19" s="2" t="s">
        <v>150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11"/>
      <c r="K19" s="11">
        <v>110709</v>
      </c>
      <c r="L19" s="11"/>
      <c r="M19" s="11">
        <v>6868454140</v>
      </c>
      <c r="N19" s="11"/>
      <c r="O19" s="11">
        <v>6658042027</v>
      </c>
      <c r="P19" s="11"/>
      <c r="Q19" s="11">
        <f t="shared" si="1"/>
        <v>210412113</v>
      </c>
    </row>
    <row r="20" spans="1:17">
      <c r="A20" s="2" t="s">
        <v>123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11"/>
      <c r="K20" s="11">
        <v>46018</v>
      </c>
      <c r="L20" s="11"/>
      <c r="M20" s="11">
        <v>1473272404</v>
      </c>
      <c r="N20" s="11"/>
      <c r="O20" s="11">
        <v>2078252970</v>
      </c>
      <c r="P20" s="11"/>
      <c r="Q20" s="11">
        <f t="shared" si="1"/>
        <v>-604980566</v>
      </c>
    </row>
    <row r="21" spans="1:17">
      <c r="A21" s="2" t="s">
        <v>151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179513</v>
      </c>
      <c r="L21" s="11"/>
      <c r="M21" s="11">
        <v>944890121</v>
      </c>
      <c r="N21" s="11"/>
      <c r="O21" s="11">
        <v>995426914</v>
      </c>
      <c r="P21" s="11"/>
      <c r="Q21" s="11">
        <f t="shared" si="1"/>
        <v>-50536793</v>
      </c>
    </row>
    <row r="22" spans="1:17">
      <c r="A22" s="2" t="s">
        <v>152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11"/>
      <c r="K22" s="11">
        <v>46451</v>
      </c>
      <c r="L22" s="11"/>
      <c r="M22" s="11">
        <v>161835284</v>
      </c>
      <c r="N22" s="11"/>
      <c r="O22" s="11">
        <v>161835284</v>
      </c>
      <c r="P22" s="11"/>
      <c r="Q22" s="11">
        <f t="shared" si="1"/>
        <v>0</v>
      </c>
    </row>
    <row r="23" spans="1:17">
      <c r="A23" s="2" t="s">
        <v>153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11">
        <v>236446</v>
      </c>
      <c r="L23" s="11"/>
      <c r="M23" s="11">
        <v>2160596961</v>
      </c>
      <c r="N23" s="11"/>
      <c r="O23" s="11">
        <v>1932021782</v>
      </c>
      <c r="P23" s="11"/>
      <c r="Q23" s="11">
        <f t="shared" si="1"/>
        <v>228575179</v>
      </c>
    </row>
    <row r="24" spans="1:17">
      <c r="A24" s="2" t="s">
        <v>31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47799</v>
      </c>
      <c r="L24" s="11"/>
      <c r="M24" s="11">
        <v>1102004420</v>
      </c>
      <c r="N24" s="11"/>
      <c r="O24" s="11">
        <v>1206870731</v>
      </c>
      <c r="P24" s="11"/>
      <c r="Q24" s="11">
        <f t="shared" si="1"/>
        <v>-104866311</v>
      </c>
    </row>
    <row r="25" spans="1:17">
      <c r="A25" s="2" t="s">
        <v>133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32345</v>
      </c>
      <c r="L25" s="11"/>
      <c r="M25" s="11">
        <v>773173467</v>
      </c>
      <c r="N25" s="11"/>
      <c r="O25" s="11">
        <v>1343563169</v>
      </c>
      <c r="P25" s="11"/>
      <c r="Q25" s="11">
        <f t="shared" si="1"/>
        <v>-570389702</v>
      </c>
    </row>
    <row r="26" spans="1:17">
      <c r="A26" s="2" t="s">
        <v>129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29175</v>
      </c>
      <c r="L26" s="11"/>
      <c r="M26" s="11">
        <v>2356388753</v>
      </c>
      <c r="N26" s="11"/>
      <c r="O26" s="11">
        <v>2705518126</v>
      </c>
      <c r="P26" s="11"/>
      <c r="Q26" s="11">
        <f t="shared" si="1"/>
        <v>-349129373</v>
      </c>
    </row>
    <row r="27" spans="1:17">
      <c r="A27" s="2" t="s">
        <v>154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124227</v>
      </c>
      <c r="L27" s="11"/>
      <c r="M27" s="11">
        <v>1177469460</v>
      </c>
      <c r="N27" s="11"/>
      <c r="O27" s="11">
        <v>1013826991</v>
      </c>
      <c r="P27" s="11"/>
      <c r="Q27" s="11">
        <f t="shared" si="1"/>
        <v>163642469</v>
      </c>
    </row>
    <row r="28" spans="1:17">
      <c r="A28" s="2" t="s">
        <v>155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625850</v>
      </c>
      <c r="L28" s="11"/>
      <c r="M28" s="11">
        <v>7889000638</v>
      </c>
      <c r="N28" s="11"/>
      <c r="O28" s="11">
        <v>7682853198</v>
      </c>
      <c r="P28" s="11"/>
      <c r="Q28" s="11">
        <f t="shared" si="1"/>
        <v>206147440</v>
      </c>
    </row>
    <row r="29" spans="1:17">
      <c r="A29" s="2" t="s">
        <v>156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11"/>
      <c r="K29" s="11">
        <v>73230</v>
      </c>
      <c r="L29" s="11"/>
      <c r="M29" s="11">
        <v>1812577616</v>
      </c>
      <c r="N29" s="11"/>
      <c r="O29" s="11">
        <v>1994437402</v>
      </c>
      <c r="P29" s="11"/>
      <c r="Q29" s="11">
        <f t="shared" si="1"/>
        <v>-181859786</v>
      </c>
    </row>
    <row r="30" spans="1:17">
      <c r="A30" s="2" t="s">
        <v>131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593645</v>
      </c>
      <c r="L30" s="11"/>
      <c r="M30" s="11">
        <v>3166336449</v>
      </c>
      <c r="N30" s="11"/>
      <c r="O30" s="11">
        <v>3368148465</v>
      </c>
      <c r="P30" s="11"/>
      <c r="Q30" s="11">
        <f t="shared" si="1"/>
        <v>-201812016</v>
      </c>
    </row>
    <row r="31" spans="1:17">
      <c r="A31" s="2" t="s">
        <v>29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J31" s="11"/>
      <c r="K31" s="11">
        <v>204593</v>
      </c>
      <c r="L31" s="11"/>
      <c r="M31" s="11">
        <v>2070303322</v>
      </c>
      <c r="N31" s="11"/>
      <c r="O31" s="11">
        <v>2117705097</v>
      </c>
      <c r="P31" s="11"/>
      <c r="Q31" s="11">
        <f t="shared" si="1"/>
        <v>-47401775</v>
      </c>
    </row>
    <row r="32" spans="1:17">
      <c r="A32" s="2" t="s">
        <v>119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262926</v>
      </c>
      <c r="L32" s="11"/>
      <c r="M32" s="11">
        <v>1645431539</v>
      </c>
      <c r="N32" s="11"/>
      <c r="O32" s="11">
        <v>1371115670</v>
      </c>
      <c r="P32" s="11"/>
      <c r="Q32" s="11">
        <f t="shared" si="1"/>
        <v>274315869</v>
      </c>
    </row>
    <row r="33" spans="1:17">
      <c r="A33" s="2" t="s">
        <v>157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J33" s="11"/>
      <c r="K33" s="11">
        <v>34877</v>
      </c>
      <c r="L33" s="11"/>
      <c r="M33" s="11">
        <v>2582109506</v>
      </c>
      <c r="N33" s="11"/>
      <c r="O33" s="11">
        <v>1951891828</v>
      </c>
      <c r="P33" s="11"/>
      <c r="Q33" s="11">
        <f t="shared" si="1"/>
        <v>630217678</v>
      </c>
    </row>
    <row r="34" spans="1:17">
      <c r="A34" s="2" t="s">
        <v>158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31273</v>
      </c>
      <c r="L34" s="11"/>
      <c r="M34" s="11">
        <v>635998068</v>
      </c>
      <c r="N34" s="11"/>
      <c r="O34" s="11">
        <v>520229198</v>
      </c>
      <c r="P34" s="11"/>
      <c r="Q34" s="11">
        <f t="shared" si="1"/>
        <v>115768870</v>
      </c>
    </row>
    <row r="35" spans="1:17">
      <c r="A35" s="2" t="s">
        <v>15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388477</v>
      </c>
      <c r="L35" s="11"/>
      <c r="M35" s="11">
        <v>1220983211</v>
      </c>
      <c r="N35" s="11"/>
      <c r="O35" s="11">
        <v>1219486279</v>
      </c>
      <c r="P35" s="11"/>
      <c r="Q35" s="11">
        <f t="shared" si="1"/>
        <v>1496932</v>
      </c>
    </row>
    <row r="36" spans="1:17">
      <c r="A36" s="2" t="s">
        <v>159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750174</v>
      </c>
      <c r="L36" s="11"/>
      <c r="M36" s="11">
        <v>6043983463</v>
      </c>
      <c r="N36" s="11"/>
      <c r="O36" s="11">
        <v>4986429102</v>
      </c>
      <c r="P36" s="11"/>
      <c r="Q36" s="11">
        <f t="shared" si="1"/>
        <v>1057554361</v>
      </c>
    </row>
    <row r="37" spans="1:17">
      <c r="A37" s="2" t="s">
        <v>160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1500000</v>
      </c>
      <c r="L37" s="11"/>
      <c r="M37" s="11">
        <v>4467260715</v>
      </c>
      <c r="N37" s="11"/>
      <c r="O37" s="11">
        <v>3010230805</v>
      </c>
      <c r="P37" s="11"/>
      <c r="Q37" s="11">
        <f t="shared" si="1"/>
        <v>1457029910</v>
      </c>
    </row>
    <row r="38" spans="1:17">
      <c r="A38" s="2" t="s">
        <v>19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6234</v>
      </c>
      <c r="L38" s="11"/>
      <c r="M38" s="11">
        <v>901650087</v>
      </c>
      <c r="N38" s="11"/>
      <c r="O38" s="11">
        <v>1276410441</v>
      </c>
      <c r="P38" s="11"/>
      <c r="Q38" s="11">
        <f t="shared" si="1"/>
        <v>-374760354</v>
      </c>
    </row>
    <row r="39" spans="1:17">
      <c r="A39" s="2" t="s">
        <v>25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75667</v>
      </c>
      <c r="L39" s="11"/>
      <c r="M39" s="11">
        <v>361035794</v>
      </c>
      <c r="N39" s="11"/>
      <c r="O39" s="11">
        <v>322943249</v>
      </c>
      <c r="P39" s="11"/>
      <c r="Q39" s="11">
        <f t="shared" si="1"/>
        <v>38092545</v>
      </c>
    </row>
    <row r="40" spans="1:17">
      <c r="A40" s="2" t="s">
        <v>125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406687</v>
      </c>
      <c r="L40" s="11"/>
      <c r="M40" s="11">
        <v>1964672191</v>
      </c>
      <c r="N40" s="11"/>
      <c r="O40" s="11">
        <v>2287983605</v>
      </c>
      <c r="P40" s="11"/>
      <c r="Q40" s="11">
        <f t="shared" si="1"/>
        <v>-323311414</v>
      </c>
    </row>
    <row r="41" spans="1:17">
      <c r="A41" s="2" t="s">
        <v>136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J41" s="11"/>
      <c r="K41" s="11">
        <v>56570</v>
      </c>
      <c r="L41" s="11"/>
      <c r="M41" s="11">
        <v>841251822</v>
      </c>
      <c r="N41" s="11"/>
      <c r="O41" s="11">
        <v>1006161621</v>
      </c>
      <c r="P41" s="11"/>
      <c r="Q41" s="11">
        <f t="shared" si="1"/>
        <v>-164909799</v>
      </c>
    </row>
    <row r="42" spans="1:17">
      <c r="A42" s="2" t="s">
        <v>161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J42" s="11"/>
      <c r="K42" s="11">
        <v>1275000</v>
      </c>
      <c r="L42" s="11"/>
      <c r="M42" s="11">
        <v>1741069283</v>
      </c>
      <c r="N42" s="11"/>
      <c r="O42" s="11">
        <v>1640033392</v>
      </c>
      <c r="P42" s="11"/>
      <c r="Q42" s="11">
        <f t="shared" si="1"/>
        <v>101035891</v>
      </c>
    </row>
    <row r="43" spans="1:17">
      <c r="A43" s="2" t="s">
        <v>162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J43" s="11"/>
      <c r="K43" s="11">
        <v>1072615</v>
      </c>
      <c r="L43" s="11"/>
      <c r="M43" s="11">
        <v>9010125699</v>
      </c>
      <c r="N43" s="11"/>
      <c r="O43" s="11">
        <v>4283719308</v>
      </c>
      <c r="P43" s="11"/>
      <c r="Q43" s="11">
        <f t="shared" si="1"/>
        <v>4726406391</v>
      </c>
    </row>
    <row r="44" spans="1:17">
      <c r="A44" s="2" t="s">
        <v>139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J44" s="11"/>
      <c r="K44" s="11">
        <v>37579</v>
      </c>
      <c r="L44" s="11"/>
      <c r="M44" s="11">
        <v>2849367303</v>
      </c>
      <c r="N44" s="11"/>
      <c r="O44" s="11">
        <v>2949984630</v>
      </c>
      <c r="P44" s="11"/>
      <c r="Q44" s="11">
        <f t="shared" si="1"/>
        <v>-100617327</v>
      </c>
    </row>
    <row r="45" spans="1:17">
      <c r="A45" s="2" t="s">
        <v>70</v>
      </c>
      <c r="C45" s="11">
        <v>3510</v>
      </c>
      <c r="D45" s="11"/>
      <c r="E45" s="11">
        <v>3510000000</v>
      </c>
      <c r="F45" s="11"/>
      <c r="G45" s="11">
        <v>3300068227</v>
      </c>
      <c r="H45" s="11"/>
      <c r="I45" s="11">
        <f t="shared" si="0"/>
        <v>209931773</v>
      </c>
      <c r="J45" s="11"/>
      <c r="K45" s="11">
        <v>3510</v>
      </c>
      <c r="L45" s="11"/>
      <c r="M45" s="11">
        <v>3510000000</v>
      </c>
      <c r="N45" s="11"/>
      <c r="O45" s="11">
        <v>3300068227</v>
      </c>
      <c r="P45" s="11"/>
      <c r="Q45" s="11">
        <f t="shared" si="1"/>
        <v>209931773</v>
      </c>
    </row>
    <row r="46" spans="1:17">
      <c r="A46" s="2" t="s">
        <v>65</v>
      </c>
      <c r="C46" s="11">
        <v>1061</v>
      </c>
      <c r="D46" s="11"/>
      <c r="E46" s="11">
        <v>1061000000</v>
      </c>
      <c r="F46" s="11"/>
      <c r="G46" s="11">
        <v>1000152522</v>
      </c>
      <c r="H46" s="11"/>
      <c r="I46" s="11">
        <f t="shared" si="0"/>
        <v>60847478</v>
      </c>
      <c r="J46" s="11"/>
      <c r="K46" s="11">
        <v>1061</v>
      </c>
      <c r="L46" s="11"/>
      <c r="M46" s="11">
        <v>1061000000</v>
      </c>
      <c r="N46" s="11"/>
      <c r="O46" s="11">
        <v>1000152522</v>
      </c>
      <c r="P46" s="11"/>
      <c r="Q46" s="11">
        <f t="shared" si="1"/>
        <v>60847478</v>
      </c>
    </row>
    <row r="47" spans="1:17">
      <c r="A47" s="2" t="s">
        <v>163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J47" s="11"/>
      <c r="K47" s="11">
        <v>1083</v>
      </c>
      <c r="L47" s="11"/>
      <c r="M47" s="11">
        <v>1083000000</v>
      </c>
      <c r="N47" s="11"/>
      <c r="O47" s="11">
        <v>1024321478</v>
      </c>
      <c r="P47" s="11"/>
      <c r="Q47" s="11">
        <f t="shared" si="1"/>
        <v>58678522</v>
      </c>
    </row>
    <row r="48" spans="1:17">
      <c r="A48" s="2" t="s">
        <v>108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f t="shared" si="0"/>
        <v>0</v>
      </c>
      <c r="J48" s="11"/>
      <c r="K48" s="11">
        <v>9941</v>
      </c>
      <c r="L48" s="11"/>
      <c r="M48" s="11">
        <v>9941000000</v>
      </c>
      <c r="N48" s="11"/>
      <c r="O48" s="11">
        <v>9709205147</v>
      </c>
      <c r="P48" s="11"/>
      <c r="Q48" s="11">
        <f t="shared" si="1"/>
        <v>231794853</v>
      </c>
    </row>
    <row r="49" spans="1:19">
      <c r="A49" s="2" t="s">
        <v>110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f t="shared" si="0"/>
        <v>0</v>
      </c>
      <c r="J49" s="11"/>
      <c r="K49" s="11">
        <v>1900</v>
      </c>
      <c r="L49" s="11"/>
      <c r="M49" s="11">
        <v>1900000000</v>
      </c>
      <c r="N49" s="11"/>
      <c r="O49" s="11">
        <v>1865340030</v>
      </c>
      <c r="P49" s="11"/>
      <c r="Q49" s="11">
        <f t="shared" si="1"/>
        <v>34659970</v>
      </c>
    </row>
    <row r="50" spans="1:19">
      <c r="A50" s="2" t="s">
        <v>164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f t="shared" si="0"/>
        <v>0</v>
      </c>
      <c r="J50" s="11"/>
      <c r="K50" s="11">
        <v>3153</v>
      </c>
      <c r="L50" s="11"/>
      <c r="M50" s="11">
        <v>3153000000</v>
      </c>
      <c r="N50" s="11"/>
      <c r="O50" s="11">
        <v>2999046477</v>
      </c>
      <c r="P50" s="11"/>
      <c r="Q50" s="11">
        <f t="shared" si="1"/>
        <v>153953523</v>
      </c>
    </row>
    <row r="51" spans="1:19">
      <c r="A51" s="2" t="s">
        <v>165</v>
      </c>
      <c r="C51" s="11">
        <v>0</v>
      </c>
      <c r="D51" s="11"/>
      <c r="E51" s="11">
        <v>0</v>
      </c>
      <c r="F51" s="11"/>
      <c r="G51" s="11">
        <v>0</v>
      </c>
      <c r="H51" s="11"/>
      <c r="I51" s="11">
        <f t="shared" si="0"/>
        <v>0</v>
      </c>
      <c r="J51" s="11"/>
      <c r="K51" s="11">
        <v>1197</v>
      </c>
      <c r="L51" s="11"/>
      <c r="M51" s="11">
        <v>1197000000</v>
      </c>
      <c r="N51" s="11"/>
      <c r="O51" s="11">
        <v>1039276820</v>
      </c>
      <c r="P51" s="11"/>
      <c r="Q51" s="11">
        <f t="shared" si="1"/>
        <v>157723180</v>
      </c>
    </row>
    <row r="52" spans="1:19">
      <c r="A52" s="2" t="s">
        <v>166</v>
      </c>
      <c r="C52" s="11">
        <v>0</v>
      </c>
      <c r="D52" s="11"/>
      <c r="E52" s="11">
        <v>0</v>
      </c>
      <c r="F52" s="11"/>
      <c r="G52" s="11">
        <v>0</v>
      </c>
      <c r="H52" s="11"/>
      <c r="I52" s="11">
        <f t="shared" si="0"/>
        <v>0</v>
      </c>
      <c r="J52" s="11"/>
      <c r="K52" s="11">
        <v>6647</v>
      </c>
      <c r="L52" s="11"/>
      <c r="M52" s="11">
        <v>6061762749</v>
      </c>
      <c r="N52" s="11"/>
      <c r="O52" s="11">
        <v>6000849024</v>
      </c>
      <c r="P52" s="11"/>
      <c r="Q52" s="11">
        <f t="shared" si="1"/>
        <v>60913725</v>
      </c>
    </row>
    <row r="53" spans="1:19">
      <c r="A53" s="2" t="s">
        <v>167</v>
      </c>
      <c r="C53" s="11">
        <v>0</v>
      </c>
      <c r="D53" s="11"/>
      <c r="E53" s="11">
        <v>0</v>
      </c>
      <c r="F53" s="11"/>
      <c r="G53" s="11">
        <v>0</v>
      </c>
      <c r="H53" s="11"/>
      <c r="I53" s="11">
        <f t="shared" si="0"/>
        <v>0</v>
      </c>
      <c r="J53" s="11"/>
      <c r="K53" s="11">
        <v>12200</v>
      </c>
      <c r="L53" s="11"/>
      <c r="M53" s="11">
        <v>12037878433</v>
      </c>
      <c r="N53" s="11"/>
      <c r="O53" s="11">
        <v>11018191439</v>
      </c>
      <c r="P53" s="11"/>
      <c r="Q53" s="11">
        <f t="shared" si="1"/>
        <v>1019686994</v>
      </c>
    </row>
    <row r="54" spans="1:19">
      <c r="A54" s="2" t="s">
        <v>168</v>
      </c>
      <c r="C54" s="11">
        <v>0</v>
      </c>
      <c r="D54" s="11"/>
      <c r="E54" s="11">
        <v>0</v>
      </c>
      <c r="F54" s="11"/>
      <c r="G54" s="11">
        <v>0</v>
      </c>
      <c r="H54" s="11"/>
      <c r="I54" s="11">
        <f t="shared" si="0"/>
        <v>0</v>
      </c>
      <c r="J54" s="11"/>
      <c r="K54" s="11">
        <v>2975</v>
      </c>
      <c r="L54" s="11"/>
      <c r="M54" s="11">
        <v>2836221840</v>
      </c>
      <c r="N54" s="11"/>
      <c r="O54" s="11">
        <v>2548042083</v>
      </c>
      <c r="P54" s="11"/>
      <c r="Q54" s="11">
        <f t="shared" si="1"/>
        <v>288179757</v>
      </c>
    </row>
    <row r="55" spans="1:19">
      <c r="A55" s="2" t="s">
        <v>169</v>
      </c>
      <c r="C55" s="11">
        <v>0</v>
      </c>
      <c r="D55" s="11"/>
      <c r="E55" s="11">
        <v>0</v>
      </c>
      <c r="F55" s="11"/>
      <c r="G55" s="11">
        <v>0</v>
      </c>
      <c r="H55" s="11"/>
      <c r="I55" s="11">
        <f t="shared" si="0"/>
        <v>0</v>
      </c>
      <c r="J55" s="11"/>
      <c r="K55" s="11">
        <v>12743</v>
      </c>
      <c r="L55" s="11"/>
      <c r="M55" s="11">
        <v>12145686040</v>
      </c>
      <c r="N55" s="11"/>
      <c r="O55" s="11">
        <v>11374163421</v>
      </c>
      <c r="P55" s="11"/>
      <c r="Q55" s="11">
        <f t="shared" si="1"/>
        <v>771522619</v>
      </c>
    </row>
    <row r="56" spans="1:19">
      <c r="A56" s="2" t="s">
        <v>47</v>
      </c>
      <c r="C56" s="11" t="s">
        <v>47</v>
      </c>
      <c r="D56" s="11"/>
      <c r="E56" s="12">
        <f>SUM(E8:E55)</f>
        <v>11679173271</v>
      </c>
      <c r="F56" s="11"/>
      <c r="G56" s="12">
        <f>SUM(G8:G55)</f>
        <v>11232700195</v>
      </c>
      <c r="H56" s="11"/>
      <c r="I56" s="12">
        <f>SUM(I8:I55)</f>
        <v>446473076</v>
      </c>
      <c r="J56" s="11"/>
      <c r="K56" s="11" t="s">
        <v>47</v>
      </c>
      <c r="L56" s="11"/>
      <c r="M56" s="12">
        <f>SUM(M8:M55)</f>
        <v>143508609970</v>
      </c>
      <c r="N56" s="11"/>
      <c r="O56" s="12">
        <f>SUM(O8:O55)</f>
        <v>131636555485</v>
      </c>
      <c r="P56" s="11"/>
      <c r="Q56" s="12">
        <f>SUM(Q8:Q55)</f>
        <v>11872054485</v>
      </c>
      <c r="S56" s="4"/>
    </row>
    <row r="57" spans="1:19">
      <c r="H57" s="13">
        <f t="shared" ref="H57" si="2">SUM(H8:H44)</f>
        <v>0</v>
      </c>
      <c r="I57" s="13"/>
      <c r="J57" s="13"/>
      <c r="K57" s="13"/>
      <c r="L57" s="13"/>
      <c r="M57" s="13"/>
      <c r="N57" s="13"/>
      <c r="O57" s="13"/>
      <c r="P57" s="13"/>
      <c r="Q57" s="13"/>
      <c r="S57" s="4"/>
    </row>
    <row r="58" spans="1:19">
      <c r="G58" s="4"/>
      <c r="S58" s="4"/>
    </row>
    <row r="59" spans="1:19">
      <c r="G59" s="4"/>
      <c r="S59" s="4"/>
    </row>
    <row r="60" spans="1:19">
      <c r="G60" s="4"/>
      <c r="H60" s="13">
        <f t="shared" ref="H60" si="3">SUM(H45:H55)</f>
        <v>0</v>
      </c>
      <c r="I60" s="13"/>
      <c r="J60" s="13"/>
      <c r="K60" s="13"/>
      <c r="L60" s="13"/>
      <c r="M60" s="13"/>
      <c r="N60" s="13"/>
      <c r="O60" s="13"/>
      <c r="P60" s="13"/>
      <c r="Q60" s="13"/>
      <c r="S60" s="4"/>
    </row>
    <row r="61" spans="1:19">
      <c r="G61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4"/>
  <sheetViews>
    <sheetView rightToLeft="1" workbookViewId="0">
      <selection activeCell="A51" sqref="A51:XFD51"/>
    </sheetView>
  </sheetViews>
  <sheetFormatPr defaultRowHeight="24"/>
  <cols>
    <col min="1" max="1" width="30.5703125" style="2" bestFit="1" customWidth="1"/>
    <col min="2" max="2" width="1" style="2" customWidth="1"/>
    <col min="3" max="3" width="19" style="2" customWidth="1"/>
    <col min="4" max="4" width="1" style="2" customWidth="1"/>
    <col min="5" max="5" width="21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23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20" style="2" customWidth="1"/>
    <col min="18" max="18" width="1" style="2" customWidth="1"/>
    <col min="19" max="19" width="20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</row>
    <row r="3" spans="1:21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  <c r="R3" s="17" t="s">
        <v>99</v>
      </c>
      <c r="S3" s="17" t="s">
        <v>99</v>
      </c>
      <c r="T3" s="17" t="s">
        <v>99</v>
      </c>
      <c r="U3" s="17" t="s">
        <v>99</v>
      </c>
    </row>
    <row r="4" spans="1:2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</row>
    <row r="6" spans="1:21" ht="24.75">
      <c r="A6" s="16" t="s">
        <v>3</v>
      </c>
      <c r="C6" s="16" t="s">
        <v>101</v>
      </c>
      <c r="D6" s="16" t="s">
        <v>101</v>
      </c>
      <c r="E6" s="16" t="s">
        <v>101</v>
      </c>
      <c r="F6" s="16" t="s">
        <v>101</v>
      </c>
      <c r="G6" s="16" t="s">
        <v>101</v>
      </c>
      <c r="H6" s="16" t="s">
        <v>101</v>
      </c>
      <c r="I6" s="16" t="s">
        <v>101</v>
      </c>
      <c r="J6" s="16" t="s">
        <v>101</v>
      </c>
      <c r="K6" s="16" t="s">
        <v>101</v>
      </c>
      <c r="M6" s="16" t="s">
        <v>102</v>
      </c>
      <c r="N6" s="16" t="s">
        <v>102</v>
      </c>
      <c r="O6" s="16" t="s">
        <v>102</v>
      </c>
      <c r="P6" s="16" t="s">
        <v>102</v>
      </c>
      <c r="Q6" s="16" t="s">
        <v>102</v>
      </c>
      <c r="R6" s="16" t="s">
        <v>102</v>
      </c>
      <c r="S6" s="16" t="s">
        <v>102</v>
      </c>
      <c r="T6" s="16" t="s">
        <v>102</v>
      </c>
      <c r="U6" s="16" t="s">
        <v>102</v>
      </c>
    </row>
    <row r="7" spans="1:21" ht="24.75">
      <c r="A7" s="16" t="s">
        <v>3</v>
      </c>
      <c r="C7" s="16" t="s">
        <v>170</v>
      </c>
      <c r="E7" s="16" t="s">
        <v>171</v>
      </c>
      <c r="G7" s="16" t="s">
        <v>172</v>
      </c>
      <c r="I7" s="16" t="s">
        <v>82</v>
      </c>
      <c r="K7" s="16" t="s">
        <v>173</v>
      </c>
      <c r="M7" s="16" t="s">
        <v>170</v>
      </c>
      <c r="O7" s="16" t="s">
        <v>171</v>
      </c>
      <c r="Q7" s="16" t="s">
        <v>172</v>
      </c>
      <c r="S7" s="16" t="s">
        <v>82</v>
      </c>
      <c r="U7" s="16" t="s">
        <v>173</v>
      </c>
    </row>
    <row r="8" spans="1:21">
      <c r="A8" s="2" t="s">
        <v>41</v>
      </c>
      <c r="C8" s="11">
        <v>0</v>
      </c>
      <c r="D8" s="11"/>
      <c r="E8" s="11">
        <v>-100108731</v>
      </c>
      <c r="F8" s="11"/>
      <c r="G8" s="11">
        <v>-31028</v>
      </c>
      <c r="H8" s="11"/>
      <c r="I8" s="11">
        <f>C8+E8+G8</f>
        <v>-100139759</v>
      </c>
      <c r="J8" s="6"/>
      <c r="K8" s="6" t="s">
        <v>174</v>
      </c>
      <c r="L8" s="6"/>
      <c r="M8" s="11">
        <v>0</v>
      </c>
      <c r="N8" s="11"/>
      <c r="O8" s="11">
        <v>-42935811</v>
      </c>
      <c r="P8" s="11"/>
      <c r="Q8" s="11">
        <v>-31028</v>
      </c>
      <c r="R8" s="11"/>
      <c r="S8" s="11">
        <f>M8+O8+Q8</f>
        <v>-42966839</v>
      </c>
      <c r="T8" s="6"/>
      <c r="U8" s="6" t="s">
        <v>175</v>
      </c>
    </row>
    <row r="9" spans="1:21">
      <c r="A9" s="2" t="s">
        <v>27</v>
      </c>
      <c r="C9" s="11">
        <v>0</v>
      </c>
      <c r="D9" s="11"/>
      <c r="E9" s="11">
        <v>-173738067</v>
      </c>
      <c r="F9" s="11"/>
      <c r="G9" s="11">
        <v>112293658</v>
      </c>
      <c r="H9" s="11"/>
      <c r="I9" s="11">
        <f t="shared" ref="I9:I49" si="0">C9+E9+G9</f>
        <v>-61444409</v>
      </c>
      <c r="J9" s="6"/>
      <c r="K9" s="6" t="s">
        <v>176</v>
      </c>
      <c r="L9" s="6"/>
      <c r="M9" s="11">
        <v>0</v>
      </c>
      <c r="N9" s="11"/>
      <c r="O9" s="11">
        <v>187042762</v>
      </c>
      <c r="P9" s="11"/>
      <c r="Q9" s="11">
        <v>112293658</v>
      </c>
      <c r="R9" s="11"/>
      <c r="S9" s="11">
        <f t="shared" ref="S9:S49" si="1">M9+O9+Q9</f>
        <v>299336420</v>
      </c>
      <c r="T9" s="6"/>
      <c r="U9" s="6" t="s">
        <v>177</v>
      </c>
    </row>
    <row r="10" spans="1:21">
      <c r="A10" s="2" t="s">
        <v>37</v>
      </c>
      <c r="C10" s="11">
        <v>0</v>
      </c>
      <c r="D10" s="11"/>
      <c r="E10" s="11">
        <v>0</v>
      </c>
      <c r="F10" s="11"/>
      <c r="G10" s="11">
        <v>-188591161</v>
      </c>
      <c r="H10" s="11"/>
      <c r="I10" s="11">
        <f t="shared" si="0"/>
        <v>-188591161</v>
      </c>
      <c r="J10" s="6"/>
      <c r="K10" s="6" t="s">
        <v>178</v>
      </c>
      <c r="L10" s="6"/>
      <c r="M10" s="11">
        <v>168300000</v>
      </c>
      <c r="N10" s="11"/>
      <c r="O10" s="11">
        <v>0</v>
      </c>
      <c r="P10" s="11"/>
      <c r="Q10" s="11">
        <v>-179048112</v>
      </c>
      <c r="R10" s="11"/>
      <c r="S10" s="11">
        <f t="shared" si="1"/>
        <v>-10748112</v>
      </c>
      <c r="T10" s="6"/>
      <c r="U10" s="6" t="s">
        <v>179</v>
      </c>
    </row>
    <row r="11" spans="1:21">
      <c r="A11" s="2" t="s">
        <v>33</v>
      </c>
      <c r="C11" s="11">
        <v>0</v>
      </c>
      <c r="D11" s="11"/>
      <c r="E11" s="11">
        <v>-529683801</v>
      </c>
      <c r="F11" s="11"/>
      <c r="G11" s="11">
        <v>99963942</v>
      </c>
      <c r="H11" s="11"/>
      <c r="I11" s="11">
        <f t="shared" si="0"/>
        <v>-429719859</v>
      </c>
      <c r="J11" s="6"/>
      <c r="K11" s="6" t="s">
        <v>180</v>
      </c>
      <c r="L11" s="6"/>
      <c r="M11" s="11">
        <v>192906000</v>
      </c>
      <c r="N11" s="11"/>
      <c r="O11" s="11">
        <v>6659404</v>
      </c>
      <c r="P11" s="11"/>
      <c r="Q11" s="11">
        <v>71908079</v>
      </c>
      <c r="R11" s="11"/>
      <c r="S11" s="11">
        <f t="shared" si="1"/>
        <v>271473483</v>
      </c>
      <c r="T11" s="6"/>
      <c r="U11" s="6" t="s">
        <v>181</v>
      </c>
    </row>
    <row r="12" spans="1:21">
      <c r="A12" s="2" t="s">
        <v>39</v>
      </c>
      <c r="C12" s="11">
        <v>0</v>
      </c>
      <c r="D12" s="11"/>
      <c r="E12" s="11">
        <v>-60375028</v>
      </c>
      <c r="F12" s="11"/>
      <c r="G12" s="11">
        <v>-218180202</v>
      </c>
      <c r="H12" s="11"/>
      <c r="I12" s="11">
        <f t="shared" si="0"/>
        <v>-278555230</v>
      </c>
      <c r="J12" s="6"/>
      <c r="K12" s="6" t="s">
        <v>182</v>
      </c>
      <c r="L12" s="6"/>
      <c r="M12" s="11">
        <v>407819914</v>
      </c>
      <c r="N12" s="11"/>
      <c r="O12" s="11">
        <v>-216474354</v>
      </c>
      <c r="P12" s="11"/>
      <c r="Q12" s="11">
        <v>-282183807</v>
      </c>
      <c r="R12" s="11"/>
      <c r="S12" s="11">
        <f t="shared" si="1"/>
        <v>-90838247</v>
      </c>
      <c r="T12" s="6"/>
      <c r="U12" s="6" t="s">
        <v>183</v>
      </c>
    </row>
    <row r="13" spans="1:21">
      <c r="A13" s="2" t="s">
        <v>43</v>
      </c>
      <c r="C13" s="11">
        <v>0</v>
      </c>
      <c r="D13" s="11"/>
      <c r="E13" s="11">
        <v>29901298</v>
      </c>
      <c r="F13" s="11"/>
      <c r="G13" s="11">
        <v>134273464</v>
      </c>
      <c r="H13" s="11"/>
      <c r="I13" s="11">
        <f t="shared" si="0"/>
        <v>164174762</v>
      </c>
      <c r="J13" s="6"/>
      <c r="K13" s="6" t="s">
        <v>184</v>
      </c>
      <c r="L13" s="6"/>
      <c r="M13" s="11">
        <v>0</v>
      </c>
      <c r="N13" s="11"/>
      <c r="O13" s="11">
        <v>369842706</v>
      </c>
      <c r="P13" s="11"/>
      <c r="Q13" s="11">
        <v>134273464</v>
      </c>
      <c r="R13" s="11"/>
      <c r="S13" s="11">
        <f t="shared" si="1"/>
        <v>504116170</v>
      </c>
      <c r="T13" s="6"/>
      <c r="U13" s="6" t="s">
        <v>185</v>
      </c>
    </row>
    <row r="14" spans="1:21">
      <c r="A14" s="2" t="s">
        <v>23</v>
      </c>
      <c r="C14" s="11">
        <v>211363779</v>
      </c>
      <c r="D14" s="11"/>
      <c r="E14" s="11">
        <v>-384725208</v>
      </c>
      <c r="F14" s="11"/>
      <c r="G14" s="11">
        <v>235965152</v>
      </c>
      <c r="H14" s="11"/>
      <c r="I14" s="11">
        <f t="shared" si="0"/>
        <v>62603723</v>
      </c>
      <c r="J14" s="6"/>
      <c r="K14" s="6" t="s">
        <v>186</v>
      </c>
      <c r="L14" s="6"/>
      <c r="M14" s="11">
        <v>211363779</v>
      </c>
      <c r="N14" s="11"/>
      <c r="O14" s="11">
        <v>234205211</v>
      </c>
      <c r="P14" s="11"/>
      <c r="Q14" s="11">
        <v>372454275</v>
      </c>
      <c r="R14" s="11"/>
      <c r="S14" s="11">
        <f t="shared" si="1"/>
        <v>818023265</v>
      </c>
      <c r="T14" s="6"/>
      <c r="U14" s="6" t="s">
        <v>187</v>
      </c>
    </row>
    <row r="15" spans="1:21">
      <c r="A15" s="2" t="s">
        <v>147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6"/>
      <c r="K15" s="6" t="s">
        <v>38</v>
      </c>
      <c r="L15" s="6"/>
      <c r="M15" s="11">
        <v>0</v>
      </c>
      <c r="N15" s="11"/>
      <c r="O15" s="11">
        <v>0</v>
      </c>
      <c r="P15" s="11"/>
      <c r="Q15" s="11">
        <v>2071467707</v>
      </c>
      <c r="R15" s="11"/>
      <c r="S15" s="11">
        <f t="shared" si="1"/>
        <v>2071467707</v>
      </c>
      <c r="T15" s="6"/>
      <c r="U15" s="6" t="s">
        <v>188</v>
      </c>
    </row>
    <row r="16" spans="1:21">
      <c r="A16" s="2" t="s">
        <v>148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6"/>
      <c r="K16" s="6" t="s">
        <v>38</v>
      </c>
      <c r="L16" s="6"/>
      <c r="M16" s="11">
        <v>0</v>
      </c>
      <c r="N16" s="11"/>
      <c r="O16" s="11">
        <v>0</v>
      </c>
      <c r="P16" s="11"/>
      <c r="Q16" s="11">
        <v>24575273</v>
      </c>
      <c r="R16" s="11"/>
      <c r="S16" s="11">
        <f t="shared" si="1"/>
        <v>24575273</v>
      </c>
      <c r="T16" s="6"/>
      <c r="U16" s="6" t="s">
        <v>189</v>
      </c>
    </row>
    <row r="17" spans="1:21">
      <c r="A17" s="2" t="s">
        <v>141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6"/>
      <c r="K17" s="6" t="s">
        <v>38</v>
      </c>
      <c r="L17" s="6"/>
      <c r="M17" s="11">
        <v>142478700</v>
      </c>
      <c r="N17" s="11"/>
      <c r="O17" s="11">
        <v>0</v>
      </c>
      <c r="P17" s="11"/>
      <c r="Q17" s="11">
        <v>-237223998</v>
      </c>
      <c r="R17" s="11"/>
      <c r="S17" s="11">
        <f t="shared" si="1"/>
        <v>-94745298</v>
      </c>
      <c r="T17" s="6"/>
      <c r="U17" s="6" t="s">
        <v>190</v>
      </c>
    </row>
    <row r="18" spans="1:21">
      <c r="A18" s="2" t="s">
        <v>149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6"/>
      <c r="K18" s="6" t="s">
        <v>38</v>
      </c>
      <c r="L18" s="6"/>
      <c r="M18" s="11">
        <v>0</v>
      </c>
      <c r="N18" s="11"/>
      <c r="O18" s="11">
        <v>0</v>
      </c>
      <c r="P18" s="11"/>
      <c r="Q18" s="11">
        <v>599556149</v>
      </c>
      <c r="R18" s="11"/>
      <c r="S18" s="11">
        <f t="shared" si="1"/>
        <v>599556149</v>
      </c>
      <c r="T18" s="6"/>
      <c r="U18" s="6" t="s">
        <v>191</v>
      </c>
    </row>
    <row r="19" spans="1:21">
      <c r="A19" s="2" t="s">
        <v>150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6"/>
      <c r="K19" s="6" t="s">
        <v>38</v>
      </c>
      <c r="L19" s="6"/>
      <c r="M19" s="11">
        <v>0</v>
      </c>
      <c r="N19" s="11"/>
      <c r="O19" s="11">
        <v>0</v>
      </c>
      <c r="P19" s="11"/>
      <c r="Q19" s="11">
        <v>210412113</v>
      </c>
      <c r="R19" s="11"/>
      <c r="S19" s="11">
        <f t="shared" si="1"/>
        <v>210412113</v>
      </c>
      <c r="T19" s="6"/>
      <c r="U19" s="6" t="s">
        <v>192</v>
      </c>
    </row>
    <row r="20" spans="1:21">
      <c r="A20" s="2" t="s">
        <v>123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6"/>
      <c r="K20" s="6" t="s">
        <v>38</v>
      </c>
      <c r="L20" s="6"/>
      <c r="M20" s="11">
        <v>193275600</v>
      </c>
      <c r="N20" s="11"/>
      <c r="O20" s="11">
        <v>0</v>
      </c>
      <c r="P20" s="11"/>
      <c r="Q20" s="11">
        <v>-604980566</v>
      </c>
      <c r="R20" s="11"/>
      <c r="S20" s="11">
        <f t="shared" si="1"/>
        <v>-411704966</v>
      </c>
      <c r="T20" s="6"/>
      <c r="U20" s="6" t="s">
        <v>193</v>
      </c>
    </row>
    <row r="21" spans="1:21">
      <c r="A21" s="2" t="s">
        <v>151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6"/>
      <c r="K21" s="6" t="s">
        <v>38</v>
      </c>
      <c r="L21" s="6"/>
      <c r="M21" s="11">
        <v>0</v>
      </c>
      <c r="N21" s="11"/>
      <c r="O21" s="11">
        <v>0</v>
      </c>
      <c r="P21" s="11"/>
      <c r="Q21" s="11">
        <v>-50536793</v>
      </c>
      <c r="R21" s="11"/>
      <c r="S21" s="11">
        <f t="shared" si="1"/>
        <v>-50536793</v>
      </c>
      <c r="T21" s="6"/>
      <c r="U21" s="6" t="s">
        <v>194</v>
      </c>
    </row>
    <row r="22" spans="1:21">
      <c r="A22" s="2" t="s">
        <v>152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6"/>
      <c r="K22" s="6" t="s">
        <v>38</v>
      </c>
      <c r="L22" s="6"/>
      <c r="M22" s="11">
        <v>0</v>
      </c>
      <c r="N22" s="11"/>
      <c r="O22" s="11">
        <v>0</v>
      </c>
      <c r="P22" s="11"/>
      <c r="Q22" s="11">
        <v>0</v>
      </c>
      <c r="R22" s="11"/>
      <c r="S22" s="11">
        <f t="shared" si="1"/>
        <v>0</v>
      </c>
      <c r="T22" s="6"/>
      <c r="U22" s="6" t="s">
        <v>38</v>
      </c>
    </row>
    <row r="23" spans="1:21">
      <c r="A23" s="2" t="s">
        <v>153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6"/>
      <c r="K23" s="6" t="s">
        <v>38</v>
      </c>
      <c r="L23" s="6"/>
      <c r="M23" s="11">
        <v>0</v>
      </c>
      <c r="N23" s="11"/>
      <c r="O23" s="11">
        <v>0</v>
      </c>
      <c r="P23" s="11"/>
      <c r="Q23" s="11">
        <v>228575179</v>
      </c>
      <c r="R23" s="11"/>
      <c r="S23" s="11">
        <f t="shared" si="1"/>
        <v>228575179</v>
      </c>
      <c r="T23" s="6"/>
      <c r="U23" s="6" t="s">
        <v>195</v>
      </c>
    </row>
    <row r="24" spans="1:21">
      <c r="A24" s="2" t="s">
        <v>31</v>
      </c>
      <c r="C24" s="11">
        <v>0</v>
      </c>
      <c r="D24" s="11"/>
      <c r="E24" s="11">
        <v>-107606469</v>
      </c>
      <c r="F24" s="11"/>
      <c r="G24" s="11">
        <v>0</v>
      </c>
      <c r="H24" s="11"/>
      <c r="I24" s="11">
        <f t="shared" si="0"/>
        <v>-107606469</v>
      </c>
      <c r="J24" s="6"/>
      <c r="K24" s="6" t="s">
        <v>196</v>
      </c>
      <c r="L24" s="6"/>
      <c r="M24" s="11">
        <v>164500000</v>
      </c>
      <c r="N24" s="11"/>
      <c r="O24" s="11">
        <v>-190421257</v>
      </c>
      <c r="P24" s="11"/>
      <c r="Q24" s="11">
        <v>-104866311</v>
      </c>
      <c r="R24" s="11"/>
      <c r="S24" s="11">
        <f t="shared" si="1"/>
        <v>-130787568</v>
      </c>
      <c r="T24" s="6"/>
      <c r="U24" s="6" t="s">
        <v>197</v>
      </c>
    </row>
    <row r="25" spans="1:21">
      <c r="A25" s="2" t="s">
        <v>133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6"/>
      <c r="K25" s="6" t="s">
        <v>38</v>
      </c>
      <c r="L25" s="6"/>
      <c r="M25" s="11">
        <v>131818830</v>
      </c>
      <c r="N25" s="11"/>
      <c r="O25" s="11">
        <v>0</v>
      </c>
      <c r="P25" s="11"/>
      <c r="Q25" s="11">
        <v>-570389702</v>
      </c>
      <c r="R25" s="11"/>
      <c r="S25" s="11">
        <f t="shared" si="1"/>
        <v>-438570872</v>
      </c>
      <c r="T25" s="6"/>
      <c r="U25" s="6" t="s">
        <v>198</v>
      </c>
    </row>
    <row r="26" spans="1:21">
      <c r="A26" s="2" t="s">
        <v>129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6"/>
      <c r="K26" s="6" t="s">
        <v>38</v>
      </c>
      <c r="L26" s="6"/>
      <c r="M26" s="11">
        <v>324426000</v>
      </c>
      <c r="N26" s="11"/>
      <c r="O26" s="11">
        <v>0</v>
      </c>
      <c r="P26" s="11"/>
      <c r="Q26" s="11">
        <v>-349129373</v>
      </c>
      <c r="R26" s="11"/>
      <c r="S26" s="11">
        <f t="shared" si="1"/>
        <v>-24703373</v>
      </c>
      <c r="T26" s="6"/>
      <c r="U26" s="6" t="s">
        <v>199</v>
      </c>
    </row>
    <row r="27" spans="1:21">
      <c r="A27" s="2" t="s">
        <v>154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6"/>
      <c r="K27" s="6" t="s">
        <v>38</v>
      </c>
      <c r="L27" s="6"/>
      <c r="M27" s="11">
        <v>0</v>
      </c>
      <c r="N27" s="11"/>
      <c r="O27" s="11">
        <v>0</v>
      </c>
      <c r="P27" s="11"/>
      <c r="Q27" s="11">
        <v>163642469</v>
      </c>
      <c r="R27" s="11"/>
      <c r="S27" s="11">
        <f t="shared" si="1"/>
        <v>163642469</v>
      </c>
      <c r="T27" s="6"/>
      <c r="U27" s="6" t="s">
        <v>200</v>
      </c>
    </row>
    <row r="28" spans="1:21">
      <c r="A28" s="2" t="s">
        <v>155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6"/>
      <c r="K28" s="6" t="s">
        <v>38</v>
      </c>
      <c r="L28" s="6"/>
      <c r="M28" s="11">
        <v>0</v>
      </c>
      <c r="N28" s="11"/>
      <c r="O28" s="11">
        <v>0</v>
      </c>
      <c r="P28" s="11"/>
      <c r="Q28" s="11">
        <v>206147440</v>
      </c>
      <c r="R28" s="11"/>
      <c r="S28" s="11">
        <f t="shared" si="1"/>
        <v>206147440</v>
      </c>
      <c r="T28" s="6"/>
      <c r="U28" s="6" t="s">
        <v>201</v>
      </c>
    </row>
    <row r="29" spans="1:21">
      <c r="A29" s="2" t="s">
        <v>156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6"/>
      <c r="K29" s="6" t="s">
        <v>38</v>
      </c>
      <c r="L29" s="6"/>
      <c r="M29" s="11">
        <v>0</v>
      </c>
      <c r="N29" s="11"/>
      <c r="O29" s="11">
        <v>0</v>
      </c>
      <c r="P29" s="11"/>
      <c r="Q29" s="11">
        <v>-181859786</v>
      </c>
      <c r="R29" s="11"/>
      <c r="S29" s="11">
        <f t="shared" si="1"/>
        <v>-181859786</v>
      </c>
      <c r="T29" s="6"/>
      <c r="U29" s="6" t="s">
        <v>202</v>
      </c>
    </row>
    <row r="30" spans="1:21">
      <c r="A30" s="2" t="s">
        <v>131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6"/>
      <c r="K30" s="6" t="s">
        <v>38</v>
      </c>
      <c r="L30" s="6"/>
      <c r="M30" s="11">
        <v>261745200</v>
      </c>
      <c r="N30" s="11"/>
      <c r="O30" s="11">
        <v>0</v>
      </c>
      <c r="P30" s="11"/>
      <c r="Q30" s="11">
        <v>-201812016</v>
      </c>
      <c r="R30" s="11"/>
      <c r="S30" s="11">
        <f t="shared" si="1"/>
        <v>59933184</v>
      </c>
      <c r="T30" s="6"/>
      <c r="U30" s="6" t="s">
        <v>203</v>
      </c>
    </row>
    <row r="31" spans="1:21">
      <c r="A31" s="2" t="s">
        <v>29</v>
      </c>
      <c r="C31" s="11">
        <v>0</v>
      </c>
      <c r="D31" s="11"/>
      <c r="E31" s="11">
        <v>-32864753</v>
      </c>
      <c r="F31" s="11"/>
      <c r="G31" s="11">
        <v>0</v>
      </c>
      <c r="H31" s="11"/>
      <c r="I31" s="11">
        <f t="shared" si="0"/>
        <v>-32864753</v>
      </c>
      <c r="J31" s="6"/>
      <c r="K31" s="6" t="s">
        <v>204</v>
      </c>
      <c r="L31" s="6"/>
      <c r="M31" s="11">
        <v>328684500</v>
      </c>
      <c r="N31" s="11"/>
      <c r="O31" s="11">
        <v>13516030</v>
      </c>
      <c r="P31" s="11"/>
      <c r="Q31" s="11">
        <v>-47401775</v>
      </c>
      <c r="R31" s="11"/>
      <c r="S31" s="11">
        <f t="shared" si="1"/>
        <v>294798755</v>
      </c>
      <c r="T31" s="6"/>
      <c r="U31" s="6" t="s">
        <v>205</v>
      </c>
    </row>
    <row r="32" spans="1:21">
      <c r="A32" s="2" t="s">
        <v>119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6"/>
      <c r="K32" s="6" t="s">
        <v>38</v>
      </c>
      <c r="L32" s="6"/>
      <c r="M32" s="11">
        <v>32865750</v>
      </c>
      <c r="N32" s="11"/>
      <c r="O32" s="11">
        <v>0</v>
      </c>
      <c r="P32" s="11"/>
      <c r="Q32" s="11">
        <v>274315869</v>
      </c>
      <c r="R32" s="11"/>
      <c r="S32" s="11">
        <f t="shared" si="1"/>
        <v>307181619</v>
      </c>
      <c r="T32" s="6"/>
      <c r="U32" s="6" t="s">
        <v>206</v>
      </c>
    </row>
    <row r="33" spans="1:21">
      <c r="A33" s="2" t="s">
        <v>157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J33" s="6"/>
      <c r="K33" s="6" t="s">
        <v>38</v>
      </c>
      <c r="L33" s="6"/>
      <c r="M33" s="11">
        <v>0</v>
      </c>
      <c r="N33" s="11"/>
      <c r="O33" s="11">
        <v>0</v>
      </c>
      <c r="P33" s="11"/>
      <c r="Q33" s="11">
        <v>630217678</v>
      </c>
      <c r="R33" s="11"/>
      <c r="S33" s="11">
        <f t="shared" si="1"/>
        <v>630217678</v>
      </c>
      <c r="T33" s="6"/>
      <c r="U33" s="6" t="s">
        <v>207</v>
      </c>
    </row>
    <row r="34" spans="1:21">
      <c r="A34" s="2" t="s">
        <v>158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6"/>
      <c r="K34" s="6" t="s">
        <v>38</v>
      </c>
      <c r="L34" s="6"/>
      <c r="M34" s="11">
        <v>0</v>
      </c>
      <c r="N34" s="11"/>
      <c r="O34" s="11">
        <v>0</v>
      </c>
      <c r="P34" s="11"/>
      <c r="Q34" s="11">
        <v>115768870</v>
      </c>
      <c r="R34" s="11"/>
      <c r="S34" s="11">
        <f t="shared" si="1"/>
        <v>115768870</v>
      </c>
      <c r="T34" s="6"/>
      <c r="U34" s="6" t="s">
        <v>208</v>
      </c>
    </row>
    <row r="35" spans="1:21">
      <c r="A35" s="2" t="s">
        <v>15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6"/>
      <c r="K35" s="6" t="s">
        <v>38</v>
      </c>
      <c r="L35" s="6"/>
      <c r="M35" s="11">
        <v>0</v>
      </c>
      <c r="N35" s="11"/>
      <c r="O35" s="11">
        <v>0</v>
      </c>
      <c r="P35" s="11"/>
      <c r="Q35" s="11">
        <v>1496932</v>
      </c>
      <c r="R35" s="11"/>
      <c r="S35" s="11">
        <f t="shared" si="1"/>
        <v>1496932</v>
      </c>
      <c r="T35" s="6"/>
      <c r="U35" s="6" t="s">
        <v>209</v>
      </c>
    </row>
    <row r="36" spans="1:21">
      <c r="A36" s="2" t="s">
        <v>159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6"/>
      <c r="K36" s="6" t="s">
        <v>38</v>
      </c>
      <c r="L36" s="6"/>
      <c r="M36" s="11">
        <v>0</v>
      </c>
      <c r="N36" s="11"/>
      <c r="O36" s="11">
        <v>0</v>
      </c>
      <c r="P36" s="11"/>
      <c r="Q36" s="11">
        <v>1057554361</v>
      </c>
      <c r="R36" s="11"/>
      <c r="S36" s="11">
        <f t="shared" si="1"/>
        <v>1057554361</v>
      </c>
      <c r="T36" s="6"/>
      <c r="U36" s="6" t="s">
        <v>210</v>
      </c>
    </row>
    <row r="37" spans="1:21">
      <c r="A37" s="2" t="s">
        <v>160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6"/>
      <c r="K37" s="6" t="s">
        <v>38</v>
      </c>
      <c r="L37" s="6"/>
      <c r="M37" s="11">
        <v>0</v>
      </c>
      <c r="N37" s="11"/>
      <c r="O37" s="11">
        <v>0</v>
      </c>
      <c r="P37" s="11"/>
      <c r="Q37" s="11">
        <v>1457029910</v>
      </c>
      <c r="R37" s="11"/>
      <c r="S37" s="11">
        <f t="shared" si="1"/>
        <v>1457029910</v>
      </c>
      <c r="T37" s="6"/>
      <c r="U37" s="6" t="s">
        <v>211</v>
      </c>
    </row>
    <row r="38" spans="1:21">
      <c r="A38" s="2" t="s">
        <v>19</v>
      </c>
      <c r="C38" s="11">
        <v>0</v>
      </c>
      <c r="D38" s="11"/>
      <c r="E38" s="11">
        <v>-36021807</v>
      </c>
      <c r="F38" s="11"/>
      <c r="G38" s="11">
        <v>0</v>
      </c>
      <c r="H38" s="11"/>
      <c r="I38" s="11">
        <f t="shared" si="0"/>
        <v>-36021807</v>
      </c>
      <c r="J38" s="6"/>
      <c r="K38" s="6" t="s">
        <v>212</v>
      </c>
      <c r="L38" s="6"/>
      <c r="M38" s="11">
        <v>481415000</v>
      </c>
      <c r="N38" s="11"/>
      <c r="O38" s="11">
        <v>-441159391</v>
      </c>
      <c r="P38" s="11"/>
      <c r="Q38" s="11">
        <v>-374760354</v>
      </c>
      <c r="R38" s="11"/>
      <c r="S38" s="11">
        <f t="shared" si="1"/>
        <v>-334504745</v>
      </c>
      <c r="T38" s="6"/>
      <c r="U38" s="6" t="s">
        <v>213</v>
      </c>
    </row>
    <row r="39" spans="1:21">
      <c r="A39" s="2" t="s">
        <v>25</v>
      </c>
      <c r="C39" s="11">
        <v>0</v>
      </c>
      <c r="D39" s="11"/>
      <c r="E39" s="11">
        <v>-81035611</v>
      </c>
      <c r="F39" s="11"/>
      <c r="G39" s="11">
        <v>0</v>
      </c>
      <c r="H39" s="11"/>
      <c r="I39" s="11">
        <f t="shared" si="0"/>
        <v>-81035611</v>
      </c>
      <c r="J39" s="6"/>
      <c r="K39" s="6" t="s">
        <v>214</v>
      </c>
      <c r="L39" s="6"/>
      <c r="M39" s="11">
        <v>87788500</v>
      </c>
      <c r="N39" s="11"/>
      <c r="O39" s="11">
        <v>826873497</v>
      </c>
      <c r="P39" s="11"/>
      <c r="Q39" s="11">
        <v>38092545</v>
      </c>
      <c r="R39" s="11"/>
      <c r="S39" s="11">
        <f t="shared" si="1"/>
        <v>952754542</v>
      </c>
      <c r="T39" s="6"/>
      <c r="U39" s="6" t="s">
        <v>215</v>
      </c>
    </row>
    <row r="40" spans="1:21">
      <c r="A40" s="2" t="s">
        <v>125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6"/>
      <c r="K40" s="6" t="s">
        <v>38</v>
      </c>
      <c r="L40" s="6"/>
      <c r="M40" s="11">
        <v>58595035</v>
      </c>
      <c r="N40" s="11"/>
      <c r="O40" s="11">
        <v>0</v>
      </c>
      <c r="P40" s="11"/>
      <c r="Q40" s="11">
        <v>-323311414</v>
      </c>
      <c r="R40" s="11"/>
      <c r="S40" s="11">
        <f t="shared" si="1"/>
        <v>-264716379</v>
      </c>
      <c r="T40" s="6"/>
      <c r="U40" s="6" t="s">
        <v>216</v>
      </c>
    </row>
    <row r="41" spans="1:21">
      <c r="A41" s="2" t="s">
        <v>136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J41" s="6"/>
      <c r="K41" s="6" t="s">
        <v>38</v>
      </c>
      <c r="L41" s="6"/>
      <c r="M41" s="11">
        <v>73541000</v>
      </c>
      <c r="N41" s="11"/>
      <c r="O41" s="11">
        <v>0</v>
      </c>
      <c r="P41" s="11"/>
      <c r="Q41" s="11">
        <v>-164909799</v>
      </c>
      <c r="R41" s="11"/>
      <c r="S41" s="11">
        <f t="shared" si="1"/>
        <v>-91368799</v>
      </c>
      <c r="T41" s="6"/>
      <c r="U41" s="6" t="s">
        <v>217</v>
      </c>
    </row>
    <row r="42" spans="1:21">
      <c r="A42" s="2" t="s">
        <v>161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J42" s="6"/>
      <c r="K42" s="6" t="s">
        <v>38</v>
      </c>
      <c r="L42" s="6"/>
      <c r="M42" s="11">
        <v>0</v>
      </c>
      <c r="N42" s="11"/>
      <c r="O42" s="11">
        <v>0</v>
      </c>
      <c r="P42" s="11"/>
      <c r="Q42" s="11">
        <v>101035891</v>
      </c>
      <c r="R42" s="11"/>
      <c r="S42" s="11">
        <f t="shared" si="1"/>
        <v>101035891</v>
      </c>
      <c r="T42" s="6"/>
      <c r="U42" s="6" t="s">
        <v>218</v>
      </c>
    </row>
    <row r="43" spans="1:21">
      <c r="A43" s="2" t="s">
        <v>162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J43" s="6"/>
      <c r="K43" s="6" t="s">
        <v>38</v>
      </c>
      <c r="L43" s="6"/>
      <c r="M43" s="11">
        <v>0</v>
      </c>
      <c r="N43" s="11"/>
      <c r="O43" s="11">
        <v>0</v>
      </c>
      <c r="P43" s="11"/>
      <c r="Q43" s="11">
        <v>4726406390</v>
      </c>
      <c r="R43" s="11"/>
      <c r="S43" s="11">
        <f t="shared" si="1"/>
        <v>4726406390</v>
      </c>
      <c r="T43" s="6"/>
      <c r="U43" s="6" t="s">
        <v>219</v>
      </c>
    </row>
    <row r="44" spans="1:21">
      <c r="A44" s="2" t="s">
        <v>139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J44" s="6"/>
      <c r="K44" s="6" t="s">
        <v>38</v>
      </c>
      <c r="L44" s="6"/>
      <c r="M44" s="11">
        <v>334453100</v>
      </c>
      <c r="N44" s="11"/>
      <c r="O44" s="11">
        <v>0</v>
      </c>
      <c r="P44" s="11"/>
      <c r="Q44" s="11">
        <v>-100617327</v>
      </c>
      <c r="R44" s="11"/>
      <c r="S44" s="11">
        <f t="shared" si="1"/>
        <v>233835773</v>
      </c>
      <c r="T44" s="6"/>
      <c r="U44" s="6" t="s">
        <v>220</v>
      </c>
    </row>
    <row r="45" spans="1:21">
      <c r="A45" s="2" t="s">
        <v>15</v>
      </c>
      <c r="C45" s="11">
        <v>0</v>
      </c>
      <c r="D45" s="11"/>
      <c r="E45" s="11">
        <v>-133225602</v>
      </c>
      <c r="F45" s="11"/>
      <c r="G45" s="11">
        <v>0</v>
      </c>
      <c r="H45" s="11"/>
      <c r="I45" s="11">
        <f t="shared" si="0"/>
        <v>-133225602</v>
      </c>
      <c r="J45" s="6"/>
      <c r="K45" s="6" t="s">
        <v>221</v>
      </c>
      <c r="L45" s="6"/>
      <c r="M45" s="11">
        <v>0</v>
      </c>
      <c r="N45" s="11"/>
      <c r="O45" s="11">
        <v>-39749484</v>
      </c>
      <c r="P45" s="11"/>
      <c r="Q45" s="11">
        <v>0</v>
      </c>
      <c r="R45" s="11"/>
      <c r="S45" s="11">
        <f t="shared" si="1"/>
        <v>-39749484</v>
      </c>
      <c r="T45" s="6"/>
      <c r="U45" s="6" t="s">
        <v>222</v>
      </c>
    </row>
    <row r="46" spans="1:21">
      <c r="A46" s="2" t="s">
        <v>45</v>
      </c>
      <c r="C46" s="11">
        <v>0</v>
      </c>
      <c r="D46" s="11"/>
      <c r="E46" s="11">
        <v>1067397743</v>
      </c>
      <c r="F46" s="11"/>
      <c r="G46" s="11">
        <v>0</v>
      </c>
      <c r="H46" s="11"/>
      <c r="I46" s="11">
        <f t="shared" si="0"/>
        <v>1067397743</v>
      </c>
      <c r="J46" s="6"/>
      <c r="K46" s="6" t="s">
        <v>223</v>
      </c>
      <c r="L46" s="6"/>
      <c r="M46" s="11">
        <v>0</v>
      </c>
      <c r="N46" s="11"/>
      <c r="O46" s="11">
        <v>1067397743</v>
      </c>
      <c r="P46" s="11"/>
      <c r="Q46" s="11">
        <v>0</v>
      </c>
      <c r="R46" s="11"/>
      <c r="S46" s="11">
        <f t="shared" si="1"/>
        <v>1067397743</v>
      </c>
      <c r="T46" s="6"/>
      <c r="U46" s="6" t="s">
        <v>224</v>
      </c>
    </row>
    <row r="47" spans="1:21">
      <c r="A47" s="2" t="s">
        <v>35</v>
      </c>
      <c r="C47" s="11">
        <v>0</v>
      </c>
      <c r="D47" s="11"/>
      <c r="E47" s="11">
        <v>35134449</v>
      </c>
      <c r="F47" s="11"/>
      <c r="G47" s="11">
        <v>0</v>
      </c>
      <c r="H47" s="11"/>
      <c r="I47" s="11">
        <f t="shared" si="0"/>
        <v>35134449</v>
      </c>
      <c r="J47" s="6"/>
      <c r="K47" s="6" t="s">
        <v>225</v>
      </c>
      <c r="L47" s="6"/>
      <c r="M47" s="11">
        <v>0</v>
      </c>
      <c r="N47" s="11"/>
      <c r="O47" s="11">
        <v>-69214195</v>
      </c>
      <c r="P47" s="11"/>
      <c r="Q47" s="11">
        <v>0</v>
      </c>
      <c r="R47" s="11"/>
      <c r="S47" s="11">
        <f t="shared" si="1"/>
        <v>-69214195</v>
      </c>
      <c r="T47" s="6"/>
      <c r="U47" s="6" t="s">
        <v>226</v>
      </c>
    </row>
    <row r="48" spans="1:21">
      <c r="A48" s="2" t="s">
        <v>21</v>
      </c>
      <c r="C48" s="11">
        <v>0</v>
      </c>
      <c r="D48" s="11"/>
      <c r="E48" s="11">
        <v>-121293284</v>
      </c>
      <c r="F48" s="11"/>
      <c r="G48" s="11">
        <v>0</v>
      </c>
      <c r="H48" s="11"/>
      <c r="I48" s="11">
        <f t="shared" si="0"/>
        <v>-121293284</v>
      </c>
      <c r="J48" s="6"/>
      <c r="K48" s="6" t="s">
        <v>227</v>
      </c>
      <c r="L48" s="6"/>
      <c r="M48" s="11">
        <v>0</v>
      </c>
      <c r="N48" s="11"/>
      <c r="O48" s="11">
        <v>-333716893</v>
      </c>
      <c r="P48" s="11"/>
      <c r="Q48" s="11">
        <v>0</v>
      </c>
      <c r="R48" s="11"/>
      <c r="S48" s="11">
        <f t="shared" si="1"/>
        <v>-333716893</v>
      </c>
      <c r="T48" s="6"/>
      <c r="U48" s="6" t="s">
        <v>213</v>
      </c>
    </row>
    <row r="49" spans="1:21">
      <c r="A49" s="2" t="s">
        <v>17</v>
      </c>
      <c r="C49" s="11">
        <v>0</v>
      </c>
      <c r="D49" s="11"/>
      <c r="E49" s="11">
        <v>-177716635</v>
      </c>
      <c r="F49" s="11"/>
      <c r="G49" s="11">
        <v>0</v>
      </c>
      <c r="H49" s="11"/>
      <c r="I49" s="11">
        <f t="shared" si="0"/>
        <v>-177716635</v>
      </c>
      <c r="J49" s="6"/>
      <c r="K49" s="6" t="s">
        <v>228</v>
      </c>
      <c r="L49" s="6"/>
      <c r="M49" s="11">
        <v>0</v>
      </c>
      <c r="N49" s="11"/>
      <c r="O49" s="11">
        <v>-335491347</v>
      </c>
      <c r="P49" s="11"/>
      <c r="Q49" s="11">
        <v>0</v>
      </c>
      <c r="R49" s="11"/>
      <c r="S49" s="11">
        <f t="shared" si="1"/>
        <v>-335491347</v>
      </c>
      <c r="T49" s="6"/>
      <c r="U49" s="6" t="s">
        <v>229</v>
      </c>
    </row>
    <row r="50" spans="1:21">
      <c r="A50" s="2" t="s">
        <v>47</v>
      </c>
      <c r="C50" s="12">
        <f>SUM(C8:C49)</f>
        <v>211363779</v>
      </c>
      <c r="D50" s="11"/>
      <c r="E50" s="12">
        <f>SUM(E8:E49)</f>
        <v>-805961506</v>
      </c>
      <c r="F50" s="11"/>
      <c r="G50" s="12">
        <f>SUM(G8:G49)</f>
        <v>175693825</v>
      </c>
      <c r="H50" s="11"/>
      <c r="I50" s="12">
        <f>SUM(I8:I49)</f>
        <v>-418903902</v>
      </c>
      <c r="J50" s="6"/>
      <c r="K50" s="8" t="s">
        <v>230</v>
      </c>
      <c r="L50" s="6"/>
      <c r="M50" s="7">
        <f>SUM(M8:M49)</f>
        <v>3595976908</v>
      </c>
      <c r="N50" s="6"/>
      <c r="O50" s="7">
        <f>SUM(O8:O49)</f>
        <v>1036374621</v>
      </c>
      <c r="P50" s="6"/>
      <c r="Q50" s="7">
        <f>SUM(Q8:Q49)</f>
        <v>8824162091</v>
      </c>
      <c r="R50" s="6"/>
      <c r="S50" s="7">
        <f>SUM(S8:S49)</f>
        <v>13456513620</v>
      </c>
      <c r="T50" s="6"/>
      <c r="U50" s="8" t="s">
        <v>231</v>
      </c>
    </row>
    <row r="51" spans="1:21">
      <c r="C51" s="11"/>
      <c r="D51" s="11"/>
      <c r="E51" s="11"/>
      <c r="F51" s="11"/>
      <c r="G51" s="11"/>
      <c r="H51" s="11"/>
      <c r="I51" s="11"/>
      <c r="J51" s="6"/>
      <c r="K51" s="6"/>
      <c r="L51" s="6"/>
      <c r="M51" s="5"/>
      <c r="N51" s="6"/>
      <c r="O51" s="5"/>
      <c r="P51" s="6"/>
      <c r="Q51" s="5"/>
      <c r="R51" s="6"/>
      <c r="S51" s="6"/>
      <c r="T51" s="6"/>
      <c r="U51" s="6"/>
    </row>
    <row r="52" spans="1:21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4"/>
  <sheetViews>
    <sheetView rightToLeft="1" workbookViewId="0">
      <selection activeCell="A24" sqref="A24:XFD24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19" style="2" customWidth="1"/>
    <col min="8" max="8" width="1" style="2" customWidth="1"/>
    <col min="9" max="9" width="20" style="2" customWidth="1"/>
    <col min="10" max="10" width="1" style="2" customWidth="1"/>
    <col min="11" max="11" width="20" style="2" customWidth="1"/>
    <col min="12" max="12" width="1" style="2" customWidth="1"/>
    <col min="13" max="13" width="21" style="2" customWidth="1"/>
    <col min="14" max="14" width="1" style="2" customWidth="1"/>
    <col min="15" max="15" width="20" style="2" customWidth="1"/>
    <col min="16" max="16" width="1" style="2" customWidth="1"/>
    <col min="17" max="17" width="20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99</v>
      </c>
      <c r="B3" s="17" t="s">
        <v>99</v>
      </c>
      <c r="C3" s="17" t="s">
        <v>99</v>
      </c>
      <c r="D3" s="17" t="s">
        <v>99</v>
      </c>
      <c r="E3" s="17" t="s">
        <v>99</v>
      </c>
      <c r="F3" s="17" t="s">
        <v>99</v>
      </c>
      <c r="G3" s="17" t="s">
        <v>99</v>
      </c>
      <c r="H3" s="17" t="s">
        <v>99</v>
      </c>
      <c r="I3" s="17" t="s">
        <v>99</v>
      </c>
      <c r="J3" s="17" t="s">
        <v>99</v>
      </c>
      <c r="K3" s="17" t="s">
        <v>99</v>
      </c>
      <c r="L3" s="17" t="s">
        <v>99</v>
      </c>
      <c r="M3" s="17" t="s">
        <v>99</v>
      </c>
      <c r="N3" s="17" t="s">
        <v>99</v>
      </c>
      <c r="O3" s="17" t="s">
        <v>99</v>
      </c>
      <c r="P3" s="17" t="s">
        <v>99</v>
      </c>
      <c r="Q3" s="17" t="s">
        <v>99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103</v>
      </c>
      <c r="C6" s="16" t="s">
        <v>101</v>
      </c>
      <c r="D6" s="16" t="s">
        <v>101</v>
      </c>
      <c r="E6" s="16" t="s">
        <v>101</v>
      </c>
      <c r="F6" s="16" t="s">
        <v>101</v>
      </c>
      <c r="G6" s="16" t="s">
        <v>101</v>
      </c>
      <c r="H6" s="16" t="s">
        <v>101</v>
      </c>
      <c r="I6" s="16" t="s">
        <v>101</v>
      </c>
      <c r="K6" s="16" t="s">
        <v>102</v>
      </c>
      <c r="L6" s="16" t="s">
        <v>102</v>
      </c>
      <c r="M6" s="16" t="s">
        <v>102</v>
      </c>
      <c r="N6" s="16" t="s">
        <v>102</v>
      </c>
      <c r="O6" s="16" t="s">
        <v>102</v>
      </c>
      <c r="P6" s="16" t="s">
        <v>102</v>
      </c>
      <c r="Q6" s="16" t="s">
        <v>102</v>
      </c>
    </row>
    <row r="7" spans="1:17" ht="24.75">
      <c r="A7" s="16" t="s">
        <v>103</v>
      </c>
      <c r="C7" s="16" t="s">
        <v>232</v>
      </c>
      <c r="E7" s="16" t="s">
        <v>171</v>
      </c>
      <c r="G7" s="16" t="s">
        <v>172</v>
      </c>
      <c r="I7" s="16" t="s">
        <v>233</v>
      </c>
      <c r="K7" s="16" t="s">
        <v>232</v>
      </c>
      <c r="M7" s="16" t="s">
        <v>171</v>
      </c>
      <c r="O7" s="16" t="s">
        <v>172</v>
      </c>
      <c r="Q7" s="16" t="s">
        <v>233</v>
      </c>
    </row>
    <row r="8" spans="1:17">
      <c r="A8" s="2" t="s">
        <v>70</v>
      </c>
      <c r="C8" s="11">
        <v>19125505</v>
      </c>
      <c r="D8" s="11"/>
      <c r="E8" s="11">
        <v>0</v>
      </c>
      <c r="F8" s="11"/>
      <c r="G8" s="11">
        <v>209931773</v>
      </c>
      <c r="H8" s="11"/>
      <c r="I8" s="11">
        <f>C8+E8+G8</f>
        <v>229057278</v>
      </c>
      <c r="J8" s="11"/>
      <c r="K8" s="11">
        <v>413050067</v>
      </c>
      <c r="L8" s="11"/>
      <c r="M8" s="11">
        <v>0</v>
      </c>
      <c r="N8" s="11"/>
      <c r="O8" s="11">
        <v>209931773</v>
      </c>
      <c r="P8" s="11"/>
      <c r="Q8" s="11">
        <f>K8+M8+O8</f>
        <v>622981840</v>
      </c>
    </row>
    <row r="9" spans="1:17">
      <c r="A9" s="2" t="s">
        <v>65</v>
      </c>
      <c r="C9" s="11">
        <v>0</v>
      </c>
      <c r="D9" s="11"/>
      <c r="E9" s="11">
        <v>0</v>
      </c>
      <c r="F9" s="11"/>
      <c r="G9" s="11">
        <v>60847478</v>
      </c>
      <c r="H9" s="11"/>
      <c r="I9" s="11">
        <f t="shared" ref="I9:I22" si="0">C9+E9+G9</f>
        <v>60847478</v>
      </c>
      <c r="J9" s="11"/>
      <c r="K9" s="11">
        <v>0</v>
      </c>
      <c r="L9" s="11"/>
      <c r="M9" s="11">
        <v>0</v>
      </c>
      <c r="N9" s="11"/>
      <c r="O9" s="11">
        <v>60847478</v>
      </c>
      <c r="P9" s="11"/>
      <c r="Q9" s="11">
        <f t="shared" ref="Q9:Q22" si="1">K9+M9+O9</f>
        <v>60847478</v>
      </c>
    </row>
    <row r="10" spans="1:17">
      <c r="A10" s="2" t="s">
        <v>163</v>
      </c>
      <c r="C10" s="11">
        <v>0</v>
      </c>
      <c r="D10" s="11"/>
      <c r="E10" s="11">
        <v>0</v>
      </c>
      <c r="F10" s="11"/>
      <c r="G10" s="11">
        <v>0</v>
      </c>
      <c r="H10" s="11"/>
      <c r="I10" s="11">
        <f t="shared" si="0"/>
        <v>0</v>
      </c>
      <c r="J10" s="11"/>
      <c r="K10" s="11">
        <v>0</v>
      </c>
      <c r="L10" s="11"/>
      <c r="M10" s="11">
        <v>0</v>
      </c>
      <c r="N10" s="11"/>
      <c r="O10" s="11">
        <v>58678522</v>
      </c>
      <c r="P10" s="11"/>
      <c r="Q10" s="11">
        <f t="shared" si="1"/>
        <v>58678522</v>
      </c>
    </row>
    <row r="11" spans="1:17">
      <c r="A11" s="2" t="s">
        <v>108</v>
      </c>
      <c r="C11" s="11">
        <v>0</v>
      </c>
      <c r="D11" s="11"/>
      <c r="E11" s="11">
        <v>0</v>
      </c>
      <c r="F11" s="11"/>
      <c r="G11" s="11">
        <v>0</v>
      </c>
      <c r="H11" s="11"/>
      <c r="I11" s="11">
        <f t="shared" si="0"/>
        <v>0</v>
      </c>
      <c r="J11" s="11"/>
      <c r="K11" s="11">
        <v>437396737</v>
      </c>
      <c r="L11" s="11"/>
      <c r="M11" s="11">
        <v>0</v>
      </c>
      <c r="N11" s="11"/>
      <c r="O11" s="11">
        <v>231794853</v>
      </c>
      <c r="P11" s="11"/>
      <c r="Q11" s="11">
        <f>K11+M11+O11</f>
        <v>669191590</v>
      </c>
    </row>
    <row r="12" spans="1:17">
      <c r="A12" s="2" t="s">
        <v>110</v>
      </c>
      <c r="C12" s="11">
        <v>0</v>
      </c>
      <c r="D12" s="11"/>
      <c r="E12" s="11">
        <v>0</v>
      </c>
      <c r="F12" s="11"/>
      <c r="G12" s="11">
        <v>0</v>
      </c>
      <c r="H12" s="11"/>
      <c r="I12" s="11">
        <f t="shared" si="0"/>
        <v>0</v>
      </c>
      <c r="J12" s="11"/>
      <c r="K12" s="11">
        <v>78486435</v>
      </c>
      <c r="L12" s="11"/>
      <c r="M12" s="11">
        <v>0</v>
      </c>
      <c r="N12" s="11"/>
      <c r="O12" s="11">
        <v>34659970</v>
      </c>
      <c r="P12" s="11"/>
      <c r="Q12" s="11">
        <f t="shared" si="1"/>
        <v>113146405</v>
      </c>
    </row>
    <row r="13" spans="1:17">
      <c r="A13" s="2" t="s">
        <v>164</v>
      </c>
      <c r="C13" s="11">
        <v>0</v>
      </c>
      <c r="D13" s="11"/>
      <c r="E13" s="11">
        <v>0</v>
      </c>
      <c r="F13" s="11"/>
      <c r="G13" s="11">
        <v>0</v>
      </c>
      <c r="H13" s="11"/>
      <c r="I13" s="11">
        <f t="shared" si="0"/>
        <v>0</v>
      </c>
      <c r="J13" s="11"/>
      <c r="K13" s="11">
        <v>0</v>
      </c>
      <c r="L13" s="11"/>
      <c r="M13" s="11">
        <v>0</v>
      </c>
      <c r="N13" s="11"/>
      <c r="O13" s="11">
        <v>153953523</v>
      </c>
      <c r="P13" s="11"/>
      <c r="Q13" s="11">
        <f t="shared" si="1"/>
        <v>153953523</v>
      </c>
    </row>
    <row r="14" spans="1:17">
      <c r="A14" s="2" t="s">
        <v>165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0</v>
      </c>
      <c r="L14" s="11"/>
      <c r="M14" s="11">
        <v>0</v>
      </c>
      <c r="N14" s="11"/>
      <c r="O14" s="11">
        <v>157723180</v>
      </c>
      <c r="P14" s="11"/>
      <c r="Q14" s="11">
        <f t="shared" si="1"/>
        <v>157723180</v>
      </c>
    </row>
    <row r="15" spans="1:17">
      <c r="A15" s="2" t="s">
        <v>166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0</v>
      </c>
      <c r="L15" s="11"/>
      <c r="M15" s="11">
        <v>0</v>
      </c>
      <c r="N15" s="11"/>
      <c r="O15" s="11">
        <v>60913725</v>
      </c>
      <c r="P15" s="11"/>
      <c r="Q15" s="11">
        <f t="shared" si="1"/>
        <v>60913725</v>
      </c>
    </row>
    <row r="16" spans="1:17">
      <c r="A16" s="2" t="s">
        <v>167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0</v>
      </c>
      <c r="L16" s="11"/>
      <c r="M16" s="11">
        <v>0</v>
      </c>
      <c r="N16" s="11"/>
      <c r="O16" s="11">
        <v>1019686994</v>
      </c>
      <c r="P16" s="11"/>
      <c r="Q16" s="11">
        <f t="shared" si="1"/>
        <v>1019686994</v>
      </c>
    </row>
    <row r="17" spans="1:17">
      <c r="A17" s="2" t="s">
        <v>168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0</v>
      </c>
      <c r="L17" s="11"/>
      <c r="M17" s="11">
        <v>0</v>
      </c>
      <c r="N17" s="11"/>
      <c r="O17" s="11">
        <v>288179757</v>
      </c>
      <c r="P17" s="11"/>
      <c r="Q17" s="11">
        <f t="shared" si="1"/>
        <v>288179757</v>
      </c>
    </row>
    <row r="18" spans="1:17">
      <c r="A18" s="2" t="s">
        <v>169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0</v>
      </c>
      <c r="L18" s="11"/>
      <c r="M18" s="11">
        <v>0</v>
      </c>
      <c r="N18" s="11"/>
      <c r="O18" s="11">
        <v>771522619</v>
      </c>
      <c r="P18" s="11"/>
      <c r="Q18" s="11">
        <f t="shared" si="1"/>
        <v>771522619</v>
      </c>
    </row>
    <row r="19" spans="1:17">
      <c r="A19" s="2" t="s">
        <v>67</v>
      </c>
      <c r="C19" s="11">
        <v>227476319</v>
      </c>
      <c r="D19" s="11"/>
      <c r="E19" s="11">
        <v>-647900546</v>
      </c>
      <c r="F19" s="11"/>
      <c r="G19" s="11">
        <v>0</v>
      </c>
      <c r="H19" s="11"/>
      <c r="I19" s="11">
        <f t="shared" si="0"/>
        <v>-420424227</v>
      </c>
      <c r="J19" s="11"/>
      <c r="K19" s="11">
        <v>904433348</v>
      </c>
      <c r="L19" s="11"/>
      <c r="M19" s="11">
        <v>-473330850</v>
      </c>
      <c r="N19" s="11"/>
      <c r="O19" s="11">
        <v>0</v>
      </c>
      <c r="P19" s="11"/>
      <c r="Q19" s="11">
        <f t="shared" si="1"/>
        <v>431102498</v>
      </c>
    </row>
    <row r="20" spans="1:17">
      <c r="A20" s="2" t="s">
        <v>73</v>
      </c>
      <c r="C20" s="11">
        <v>0</v>
      </c>
      <c r="D20" s="11"/>
      <c r="E20" s="11">
        <v>29938703</v>
      </c>
      <c r="F20" s="11"/>
      <c r="G20" s="11">
        <v>0</v>
      </c>
      <c r="H20" s="11"/>
      <c r="I20" s="11">
        <f t="shared" si="0"/>
        <v>29938703</v>
      </c>
      <c r="J20" s="11"/>
      <c r="K20" s="11">
        <v>0</v>
      </c>
      <c r="L20" s="11"/>
      <c r="M20" s="11">
        <v>29938703</v>
      </c>
      <c r="N20" s="11"/>
      <c r="O20" s="11">
        <v>0</v>
      </c>
      <c r="P20" s="11"/>
      <c r="Q20" s="11">
        <f t="shared" si="1"/>
        <v>29938703</v>
      </c>
    </row>
    <row r="21" spans="1:17">
      <c r="A21" s="2" t="s">
        <v>62</v>
      </c>
      <c r="C21" s="11">
        <v>0</v>
      </c>
      <c r="D21" s="11"/>
      <c r="E21" s="11">
        <v>9147742</v>
      </c>
      <c r="F21" s="11"/>
      <c r="G21" s="11">
        <v>0</v>
      </c>
      <c r="H21" s="11"/>
      <c r="I21" s="11">
        <f t="shared" si="0"/>
        <v>9147742</v>
      </c>
      <c r="J21" s="11"/>
      <c r="K21" s="11">
        <v>0</v>
      </c>
      <c r="L21" s="11"/>
      <c r="M21" s="11">
        <v>34582994</v>
      </c>
      <c r="N21" s="11"/>
      <c r="O21" s="11">
        <v>0</v>
      </c>
      <c r="P21" s="11"/>
      <c r="Q21" s="11">
        <f t="shared" si="1"/>
        <v>34582994</v>
      </c>
    </row>
    <row r="22" spans="1:17">
      <c r="A22" s="2" t="s">
        <v>58</v>
      </c>
      <c r="C22" s="11">
        <v>0</v>
      </c>
      <c r="D22" s="11"/>
      <c r="E22" s="11">
        <v>95190224</v>
      </c>
      <c r="F22" s="11"/>
      <c r="G22" s="11">
        <v>0</v>
      </c>
      <c r="H22" s="11"/>
      <c r="I22" s="11">
        <f t="shared" si="0"/>
        <v>95190224</v>
      </c>
      <c r="J22" s="11"/>
      <c r="K22" s="11">
        <v>0</v>
      </c>
      <c r="L22" s="11"/>
      <c r="M22" s="11">
        <v>208761452</v>
      </c>
      <c r="N22" s="11"/>
      <c r="O22" s="11">
        <v>0</v>
      </c>
      <c r="P22" s="11"/>
      <c r="Q22" s="11">
        <f t="shared" si="1"/>
        <v>208761452</v>
      </c>
    </row>
    <row r="23" spans="1:17">
      <c r="A23" s="2" t="s">
        <v>47</v>
      </c>
      <c r="C23" s="12">
        <f>SUM(C8:C22)</f>
        <v>246601824</v>
      </c>
      <c r="D23" s="11"/>
      <c r="E23" s="12">
        <f>SUM(E8:E22)</f>
        <v>-513623877</v>
      </c>
      <c r="F23" s="11"/>
      <c r="G23" s="12">
        <f>SUM(G8:G22)</f>
        <v>270779251</v>
      </c>
      <c r="H23" s="11"/>
      <c r="I23" s="12">
        <f>SUM(I8:I22)</f>
        <v>3757198</v>
      </c>
      <c r="J23" s="11"/>
      <c r="K23" s="12">
        <f>SUM(K8:K22)</f>
        <v>1833366587</v>
      </c>
      <c r="L23" s="11"/>
      <c r="M23" s="12">
        <f>SUM(M8:M22)</f>
        <v>-200047701</v>
      </c>
      <c r="N23" s="11"/>
      <c r="O23" s="12">
        <f>SUM(O8:O22)</f>
        <v>3047892394</v>
      </c>
      <c r="P23" s="11"/>
      <c r="Q23" s="12">
        <f>SUM(Q8:Q22)</f>
        <v>4681211280</v>
      </c>
    </row>
    <row r="24" spans="1:17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2024-02-28T09:34:14Z</dcterms:modified>
</cp:coreProperties>
</file>