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647E0F9A-791E-4DF4-A635-5D9C9AD8306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E11" i="13"/>
  <c r="I11" i="13"/>
  <c r="Q9" i="12"/>
  <c r="Q10" i="12"/>
  <c r="Q11" i="12"/>
  <c r="Q12" i="12"/>
  <c r="Q15" i="12" s="1"/>
  <c r="Q13" i="12"/>
  <c r="Q14" i="12"/>
  <c r="Q8" i="12"/>
  <c r="I9" i="12"/>
  <c r="I10" i="12"/>
  <c r="I11" i="12"/>
  <c r="I12" i="12"/>
  <c r="I15" i="12" s="1"/>
  <c r="I13" i="12"/>
  <c r="I14" i="12"/>
  <c r="I8" i="12"/>
  <c r="C15" i="12"/>
  <c r="E15" i="12"/>
  <c r="G15" i="12"/>
  <c r="K15" i="12"/>
  <c r="M15" i="12"/>
  <c r="O15" i="12"/>
  <c r="U9" i="11"/>
  <c r="U10" i="11"/>
  <c r="U11" i="11"/>
  <c r="U12" i="11"/>
  <c r="U48" i="11" s="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8" i="11"/>
  <c r="K4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8" i="11"/>
  <c r="S48" i="11"/>
  <c r="I48" i="11"/>
  <c r="G48" i="11"/>
  <c r="E48" i="11"/>
  <c r="C48" i="11"/>
  <c r="M48" i="11"/>
  <c r="O48" i="11"/>
  <c r="Q48" i="11"/>
  <c r="E47" i="10"/>
  <c r="G47" i="10"/>
  <c r="I47" i="10"/>
  <c r="M47" i="10"/>
  <c r="O47" i="10"/>
  <c r="Q47" i="10"/>
  <c r="E29" i="9"/>
  <c r="G29" i="9"/>
  <c r="I29" i="9"/>
  <c r="M29" i="9"/>
  <c r="O29" i="9"/>
  <c r="Q29" i="9"/>
  <c r="S24" i="8"/>
  <c r="Q24" i="8"/>
  <c r="O24" i="8"/>
  <c r="M24" i="8"/>
  <c r="K24" i="8"/>
  <c r="I24" i="8"/>
  <c r="S12" i="7"/>
  <c r="Q12" i="7"/>
  <c r="O12" i="7"/>
  <c r="M12" i="7"/>
  <c r="K12" i="7"/>
  <c r="I12" i="7"/>
  <c r="S11" i="6"/>
  <c r="Q11" i="6"/>
  <c r="O11" i="6"/>
  <c r="M11" i="6"/>
  <c r="K11" i="6"/>
  <c r="AK15" i="3"/>
  <c r="Q15" i="3"/>
  <c r="S15" i="3"/>
  <c r="W15" i="3"/>
  <c r="AA15" i="3"/>
  <c r="AG15" i="3"/>
  <c r="AI15" i="3"/>
  <c r="Y25" i="1"/>
  <c r="W25" i="1"/>
  <c r="U25" i="1"/>
  <c r="O25" i="1"/>
  <c r="K25" i="1"/>
  <c r="G25" i="1"/>
  <c r="E25" i="1"/>
</calcChain>
</file>

<file path=xl/sharedStrings.xml><?xml version="1.0" encoding="utf-8"?>
<sst xmlns="http://schemas.openxmlformats.org/spreadsheetml/2006/main" count="585" uniqueCount="155">
  <si>
    <t>صندوق سرمایه گذاری تعالی دانش مالی اسلامی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</si>
  <si>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</si>
  <si>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</si>
  <si>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</si>
  <si>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</si>
  <si>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</si>
  <si>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</si>
  <si>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</si>
  <si>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</si>
  <si>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</si>
  <si>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</si>
  <si>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</si>
  <si>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</si>
  <si>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</si>
  <si>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</si>
  <si>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</si>
  <si>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</si>
  <si>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پویا زرکان آق دره</t>
  </si>
  <si>
    <t>توسعه حمل و نقل ریلی پارسیان</t>
  </si>
  <si>
    <t>سرمایه گذاری تامین اجتماعی</t>
  </si>
  <si>
    <t>سرمایه گذاری صدرتامین</t>
  </si>
  <si>
    <t>سرمایه‌گذاری‌غدیر(هلدینگ‌</t>
  </si>
  <si>
    <t>سیمان فارس و خوزستان</t>
  </si>
  <si>
    <t>سیمان‌هگمتان‌</t>
  </si>
  <si>
    <t>صنایع فروآلیاژ ایران</t>
  </si>
  <si>
    <t>فجر انرژی خلیج فارس</t>
  </si>
  <si>
    <t>گروه انتخاب الکترونیک آرمان</t>
  </si>
  <si>
    <t>گسترش نفت و گاز پارسیان</t>
  </si>
  <si>
    <t>محصولات کاغذی لطیف</t>
  </si>
  <si>
    <t>نفت سپاهان</t>
  </si>
  <si>
    <t>ملی شیمی کشاورز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</si>
  <si>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</si>
  <si>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</si>
  <si>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</si>
  <si>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</si>
  <si>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</si>
  <si>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</si>
  <si>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</si>
  <si>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</si>
  <si>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</si>
  <si>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اسنادخزانه-م6بودجه99-020321</t>
  </si>
  <si>
    <t>بله</t>
  </si>
  <si>
    <t>1399/08/27</t>
  </si>
  <si>
    <t>1402/03/21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</si>
  <si>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</si>
  <si>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</si>
  <si>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</si>
  <si>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</si>
  <si>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</si>
  <si>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ایران0207</t>
  </si>
  <si>
    <t>1402/07/30</t>
  </si>
  <si>
    <t>گواهی اعتبارمولد رفاه0208</t>
  </si>
  <si>
    <t>1401/09/01</t>
  </si>
  <si>
    <t>1402/08/30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</si>
  <si>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</si>
  <si>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</si>
  <si>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</si>
  <si>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</si>
  <si>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</si>
  <si>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</si>
  <si>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</si>
  <si>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</si>
  <si>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</si>
  <si>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</si>
  <si>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</si>
  <si>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</si>
  <si>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</si>
  <si>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</si>
  <si>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</si>
  <si>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</si>
  <si>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</si>
  <si>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</si>
  <si>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</si>
  <si>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</si>
  <si>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</si>
  <si>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</si>
  <si>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</si>
  <si>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</si>
  <si>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</si>
  <si>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</si>
  <si>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</si>
  <si>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</si>
  <si>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</si>
  <si>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</si>
  <si>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</si>
  <si>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</si>
  <si>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</si>
  <si>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</si>
  <si>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</si>
  <si>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</si>
  <si>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</si>
  <si>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</si>
  <si>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</si>
  <si>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</si>
  <si>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</si>
  <si>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فولاد مبارکه اصفهان</t>
  </si>
  <si>
    <t>1401/05/11</t>
  </si>
  <si>
    <t>1401/10/28</t>
  </si>
  <si>
    <t>زرین معدن آسیا</t>
  </si>
  <si>
    <t>1401/04/15</t>
  </si>
  <si>
    <t>مبین انرژی خلیج فارس</t>
  </si>
  <si>
    <t>1401/04/26</t>
  </si>
  <si>
    <t>1401/09/28</t>
  </si>
  <si>
    <t>1401/05/30</t>
  </si>
  <si>
    <t>سیمان ساوه</t>
  </si>
  <si>
    <t>1401/02/26</t>
  </si>
  <si>
    <t>1401/07/27</t>
  </si>
  <si>
    <t>1401/12/25</t>
  </si>
  <si>
    <t>1401/03/01</t>
  </si>
  <si>
    <t>حمل و نقل گهرترابر سیرجان</t>
  </si>
  <si>
    <t>1401/12/23</t>
  </si>
  <si>
    <t>آهن و فولاد غدیر ایرانیان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</si>
  <si>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</si>
  <si>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</si>
  <si>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</si>
  <si>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</si>
  <si>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</si>
  <si>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</si>
  <si>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صنایع مس افق کرمان</t>
  </si>
  <si>
    <t>سیمان خوزستان</t>
  </si>
  <si>
    <t>صندوق پالایشی یکم-سهام</t>
  </si>
  <si>
    <t>ح . سرمایه‌گذاری‌ سپه‌</t>
  </si>
  <si>
    <t>تولید ژلاتین کپسول ایران</t>
  </si>
  <si>
    <t>پاکدیس</t>
  </si>
  <si>
    <t>ح . سیمان‌ارومیه‌</t>
  </si>
  <si>
    <t>سرمایه گذاری مسکن جنوب</t>
  </si>
  <si>
    <t>کارخانجات‌داروپخش‌</t>
  </si>
  <si>
    <t>ح . کارخانجات‌داروپخش</t>
  </si>
  <si>
    <t>پنبه و دانه های روغنی خراسان</t>
  </si>
  <si>
    <t>پتروشیمی تندگویان</t>
  </si>
  <si>
    <t>سرمایه‌ گذاری‌ پارس‌ توشه‌</t>
  </si>
  <si>
    <t>نفت‌ بهران‌</t>
  </si>
  <si>
    <t>ح. پالایش نفت تبریز</t>
  </si>
  <si>
    <t>تولیدمواداولیه‌داروپخش‌</t>
  </si>
  <si>
    <t>اسنادخزانه-م3بودجه99-011110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</si>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</sst>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10</xdr:col>
          <xdr:colOff>257175</xdr:colOff>
          <xdr:row>34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2EAC0A1-10FD-E492-67F5-80D4B4C23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FCFC-D06A-44F1-8D8E-209596F5A351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10</xdr:col>
                <xdr:colOff>257175</xdr:colOff>
                <xdr:row>34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9"/>
  <sheetViews>
    <sheetView rightToLeft="1" topLeftCell="A40" workbookViewId="0">
      <selection activeCell="C49" sqref="C49:G49"/>
    </sheetView>
  </sheetViews>
  <sheetFormatPr defaultRowHeight="24"/>
  <cols>
    <col min="1" max="1" width="28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J6" s="17" t="s">
        <v>78</v>
      </c>
      <c r="K6" s="17" t="s">
        <v>78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  <c r="T6" s="17" t="s">
        <v>79</v>
      </c>
      <c r="U6" s="17" t="s">
        <v>79</v>
      </c>
    </row>
    <row r="7" spans="1:21" ht="24.75">
      <c r="A7" s="17" t="s">
        <v>3</v>
      </c>
      <c r="C7" s="17" t="s">
        <v>135</v>
      </c>
      <c r="E7" s="17" t="s">
        <v>136</v>
      </c>
      <c r="G7" s="17" t="s">
        <v>137</v>
      </c>
      <c r="I7" s="17" t="s">
        <v>63</v>
      </c>
      <c r="K7" s="17" t="s">
        <v>138</v>
      </c>
      <c r="M7" s="17" t="s">
        <v>135</v>
      </c>
      <c r="O7" s="17" t="s">
        <v>136</v>
      </c>
      <c r="Q7" s="17" t="s">
        <v>137</v>
      </c>
      <c r="S7" s="17" t="s">
        <v>63</v>
      </c>
      <c r="U7" s="17" t="s">
        <v>138</v>
      </c>
    </row>
    <row r="8" spans="1:21">
      <c r="A8" s="1" t="s">
        <v>26</v>
      </c>
      <c r="C8" s="14">
        <v>558250000</v>
      </c>
      <c r="D8" s="14"/>
      <c r="E8" s="14">
        <v>1233000754</v>
      </c>
      <c r="F8" s="14"/>
      <c r="G8" s="14">
        <v>594555219</v>
      </c>
      <c r="H8" s="14"/>
      <c r="I8" s="14">
        <v>2385805973</v>
      </c>
      <c r="J8" s="14"/>
      <c r="K8" s="8">
        <f>I8/$I$48</f>
        <v>0.2180561033575365</v>
      </c>
      <c r="L8" s="14"/>
      <c r="M8" s="14">
        <v>558250000</v>
      </c>
      <c r="N8" s="14"/>
      <c r="O8" s="14">
        <v>1361306622</v>
      </c>
      <c r="P8" s="14"/>
      <c r="Q8" s="14">
        <v>594555219</v>
      </c>
      <c r="R8" s="14"/>
      <c r="S8" s="14">
        <v>2514111841</v>
      </c>
      <c r="U8" s="8">
        <f>S8/$S$48</f>
        <v>0.11138066239089135</v>
      </c>
    </row>
    <row r="9" spans="1:21">
      <c r="A9" s="1" t="s">
        <v>22</v>
      </c>
      <c r="C9" s="14">
        <v>0</v>
      </c>
      <c r="D9" s="14"/>
      <c r="E9" s="14">
        <v>622234609</v>
      </c>
      <c r="F9" s="14"/>
      <c r="G9" s="14">
        <v>136589877</v>
      </c>
      <c r="H9" s="14"/>
      <c r="I9" s="14">
        <v>758824486</v>
      </c>
      <c r="J9" s="14"/>
      <c r="K9" s="8">
        <f t="shared" ref="K9:K47" si="0">I9/$I$48</f>
        <v>6.9354470741550753E-2</v>
      </c>
      <c r="L9" s="14"/>
      <c r="M9" s="14">
        <v>0</v>
      </c>
      <c r="N9" s="14"/>
      <c r="O9" s="14">
        <v>775771287</v>
      </c>
      <c r="P9" s="14"/>
      <c r="Q9" s="14">
        <v>140329797</v>
      </c>
      <c r="R9" s="14"/>
      <c r="S9" s="14">
        <v>916101084</v>
      </c>
      <c r="U9" s="8">
        <f t="shared" ref="U9:U47" si="1">S9/$S$48</f>
        <v>4.0585284985710228E-2</v>
      </c>
    </row>
    <row r="10" spans="1:21">
      <c r="A10" s="1" t="s">
        <v>27</v>
      </c>
      <c r="C10" s="14">
        <v>0</v>
      </c>
      <c r="D10" s="14"/>
      <c r="E10" s="14">
        <v>411886472</v>
      </c>
      <c r="F10" s="14"/>
      <c r="G10" s="14">
        <v>80233805</v>
      </c>
      <c r="H10" s="14"/>
      <c r="I10" s="14">
        <v>492120277</v>
      </c>
      <c r="J10" s="14"/>
      <c r="K10" s="8">
        <f t="shared" si="0"/>
        <v>4.4978439655306998E-2</v>
      </c>
      <c r="L10" s="14"/>
      <c r="M10" s="14">
        <v>277210500</v>
      </c>
      <c r="N10" s="14"/>
      <c r="O10" s="14">
        <v>323482543</v>
      </c>
      <c r="P10" s="14"/>
      <c r="Q10" s="14">
        <v>198018132</v>
      </c>
      <c r="R10" s="14"/>
      <c r="S10" s="14">
        <v>798711175</v>
      </c>
      <c r="U10" s="8">
        <f t="shared" si="1"/>
        <v>3.5384654843009088E-2</v>
      </c>
    </row>
    <row r="11" spans="1:21">
      <c r="A11" s="1" t="s">
        <v>15</v>
      </c>
      <c r="C11" s="14">
        <v>0</v>
      </c>
      <c r="D11" s="14"/>
      <c r="E11" s="14">
        <v>563939305</v>
      </c>
      <c r="F11" s="14"/>
      <c r="G11" s="14">
        <v>160851736</v>
      </c>
      <c r="H11" s="14"/>
      <c r="I11" s="14">
        <v>724791041</v>
      </c>
      <c r="J11" s="14"/>
      <c r="K11" s="8">
        <f t="shared" si="0"/>
        <v>6.6243907483465952E-2</v>
      </c>
      <c r="L11" s="14"/>
      <c r="M11" s="14">
        <v>234947700</v>
      </c>
      <c r="N11" s="14"/>
      <c r="O11" s="14">
        <v>774658791</v>
      </c>
      <c r="P11" s="14"/>
      <c r="Q11" s="14">
        <v>973472017</v>
      </c>
      <c r="R11" s="14"/>
      <c r="S11" s="14">
        <v>1983078508</v>
      </c>
      <c r="U11" s="8">
        <f t="shared" si="1"/>
        <v>8.785472236840737E-2</v>
      </c>
    </row>
    <row r="12" spans="1:21">
      <c r="A12" s="1" t="s">
        <v>23</v>
      </c>
      <c r="C12" s="14">
        <v>0</v>
      </c>
      <c r="D12" s="14"/>
      <c r="E12" s="14">
        <v>0</v>
      </c>
      <c r="F12" s="14"/>
      <c r="G12" s="14">
        <v>427937778</v>
      </c>
      <c r="H12" s="14"/>
      <c r="I12" s="14">
        <v>427937778</v>
      </c>
      <c r="J12" s="14"/>
      <c r="K12" s="8">
        <f t="shared" si="0"/>
        <v>3.9112335791843755E-2</v>
      </c>
      <c r="L12" s="14"/>
      <c r="M12" s="14">
        <v>0</v>
      </c>
      <c r="N12" s="14"/>
      <c r="O12" s="14">
        <v>0</v>
      </c>
      <c r="P12" s="14"/>
      <c r="Q12" s="14">
        <v>453686190</v>
      </c>
      <c r="R12" s="14"/>
      <c r="S12" s="14">
        <v>453686190</v>
      </c>
      <c r="U12" s="8">
        <f t="shared" si="1"/>
        <v>2.0099292137974456E-2</v>
      </c>
    </row>
    <row r="13" spans="1:21">
      <c r="A13" s="1" t="s">
        <v>28</v>
      </c>
      <c r="C13" s="14">
        <v>0</v>
      </c>
      <c r="D13" s="14"/>
      <c r="E13" s="14">
        <v>279510389</v>
      </c>
      <c r="F13" s="14"/>
      <c r="G13" s="14">
        <v>317355910</v>
      </c>
      <c r="H13" s="14"/>
      <c r="I13" s="14">
        <v>596866299</v>
      </c>
      <c r="J13" s="14"/>
      <c r="K13" s="8">
        <f t="shared" si="0"/>
        <v>5.45519379439387E-2</v>
      </c>
      <c r="L13" s="14"/>
      <c r="M13" s="14">
        <v>0</v>
      </c>
      <c r="N13" s="14"/>
      <c r="O13" s="14">
        <v>624532291</v>
      </c>
      <c r="P13" s="14"/>
      <c r="Q13" s="14">
        <v>317355910</v>
      </c>
      <c r="R13" s="14"/>
      <c r="S13" s="14">
        <v>941888201</v>
      </c>
      <c r="U13" s="8">
        <f t="shared" si="1"/>
        <v>4.1727710762388875E-2</v>
      </c>
    </row>
    <row r="14" spans="1:21">
      <c r="A14" s="1" t="s">
        <v>117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v>0</v>
      </c>
      <c r="J14" s="14"/>
      <c r="K14" s="8">
        <f t="shared" si="0"/>
        <v>0</v>
      </c>
      <c r="L14" s="14"/>
      <c r="M14" s="14">
        <v>0</v>
      </c>
      <c r="N14" s="14"/>
      <c r="O14" s="14">
        <v>0</v>
      </c>
      <c r="P14" s="14"/>
      <c r="Q14" s="14">
        <v>171045565</v>
      </c>
      <c r="R14" s="14"/>
      <c r="S14" s="14">
        <v>171045565</v>
      </c>
      <c r="U14" s="8">
        <f t="shared" si="1"/>
        <v>7.5776932505701765E-3</v>
      </c>
    </row>
    <row r="15" spans="1:21">
      <c r="A15" s="1" t="s">
        <v>98</v>
      </c>
      <c r="C15" s="14">
        <v>0</v>
      </c>
      <c r="D15" s="14"/>
      <c r="E15" s="14">
        <v>0</v>
      </c>
      <c r="F15" s="14"/>
      <c r="G15" s="14">
        <v>0</v>
      </c>
      <c r="H15" s="14"/>
      <c r="I15" s="14">
        <v>0</v>
      </c>
      <c r="J15" s="14"/>
      <c r="K15" s="8">
        <f t="shared" si="0"/>
        <v>0</v>
      </c>
      <c r="L15" s="14"/>
      <c r="M15" s="14">
        <v>126000000</v>
      </c>
      <c r="N15" s="14"/>
      <c r="O15" s="14">
        <v>0</v>
      </c>
      <c r="P15" s="14"/>
      <c r="Q15" s="14">
        <v>-667675873</v>
      </c>
      <c r="R15" s="14"/>
      <c r="S15" s="14">
        <v>-541675873</v>
      </c>
      <c r="U15" s="8">
        <f t="shared" si="1"/>
        <v>-2.3997427859815065E-2</v>
      </c>
    </row>
    <row r="16" spans="1:21">
      <c r="A16" s="1" t="s">
        <v>16</v>
      </c>
      <c r="C16" s="14">
        <v>0</v>
      </c>
      <c r="D16" s="14"/>
      <c r="E16" s="14">
        <v>95327307</v>
      </c>
      <c r="F16" s="14"/>
      <c r="G16" s="14">
        <v>0</v>
      </c>
      <c r="H16" s="14"/>
      <c r="I16" s="14">
        <v>95327307</v>
      </c>
      <c r="J16" s="14"/>
      <c r="K16" s="8">
        <f t="shared" si="0"/>
        <v>8.7126536454469744E-3</v>
      </c>
      <c r="L16" s="14"/>
      <c r="M16" s="14">
        <v>0</v>
      </c>
      <c r="N16" s="14"/>
      <c r="O16" s="14">
        <v>128315661</v>
      </c>
      <c r="P16" s="14"/>
      <c r="Q16" s="14">
        <v>247964087</v>
      </c>
      <c r="R16" s="14"/>
      <c r="S16" s="14">
        <v>376279748</v>
      </c>
      <c r="U16" s="8">
        <f t="shared" si="1"/>
        <v>1.6670017177854608E-2</v>
      </c>
    </row>
    <row r="17" spans="1:21">
      <c r="A17" s="1" t="s">
        <v>118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v>0</v>
      </c>
      <c r="J17" s="14"/>
      <c r="K17" s="8">
        <f t="shared" si="0"/>
        <v>0</v>
      </c>
      <c r="L17" s="14"/>
      <c r="M17" s="14">
        <v>0</v>
      </c>
      <c r="N17" s="14"/>
      <c r="O17" s="14">
        <v>0</v>
      </c>
      <c r="P17" s="14"/>
      <c r="Q17" s="14">
        <v>287016946</v>
      </c>
      <c r="R17" s="14"/>
      <c r="S17" s="14">
        <v>287016946</v>
      </c>
      <c r="U17" s="8">
        <f t="shared" si="1"/>
        <v>1.2715479495206234E-2</v>
      </c>
    </row>
    <row r="18" spans="1:21">
      <c r="A18" s="1" t="s">
        <v>25</v>
      </c>
      <c r="C18" s="14">
        <v>0</v>
      </c>
      <c r="D18" s="14"/>
      <c r="E18" s="14">
        <v>283268484</v>
      </c>
      <c r="F18" s="14"/>
      <c r="G18" s="14">
        <v>0</v>
      </c>
      <c r="H18" s="14"/>
      <c r="I18" s="14">
        <v>283268484</v>
      </c>
      <c r="J18" s="14"/>
      <c r="K18" s="8">
        <f t="shared" si="0"/>
        <v>2.588996025832176E-2</v>
      </c>
      <c r="L18" s="14"/>
      <c r="M18" s="14">
        <v>435000000</v>
      </c>
      <c r="N18" s="14"/>
      <c r="O18" s="14">
        <v>327072254</v>
      </c>
      <c r="P18" s="14"/>
      <c r="Q18" s="14">
        <v>33426128</v>
      </c>
      <c r="R18" s="14"/>
      <c r="S18" s="14">
        <v>795498382</v>
      </c>
      <c r="U18" s="8">
        <f t="shared" si="1"/>
        <v>3.5242321074626499E-2</v>
      </c>
    </row>
    <row r="19" spans="1:21">
      <c r="A19" s="1" t="s">
        <v>24</v>
      </c>
      <c r="C19" s="14">
        <v>0</v>
      </c>
      <c r="D19" s="14"/>
      <c r="E19" s="14">
        <v>1815829644</v>
      </c>
      <c r="F19" s="14"/>
      <c r="G19" s="14">
        <v>0</v>
      </c>
      <c r="H19" s="14"/>
      <c r="I19" s="14">
        <v>1815829644</v>
      </c>
      <c r="J19" s="14"/>
      <c r="K19" s="8">
        <f t="shared" si="0"/>
        <v>0.16596183470605416</v>
      </c>
      <c r="L19" s="14"/>
      <c r="M19" s="14">
        <v>0</v>
      </c>
      <c r="N19" s="14"/>
      <c r="O19" s="14">
        <v>1671613459</v>
      </c>
      <c r="P19" s="14"/>
      <c r="Q19" s="14">
        <v>461060453</v>
      </c>
      <c r="R19" s="14"/>
      <c r="S19" s="14">
        <v>2132673912</v>
      </c>
      <c r="U19" s="8">
        <f t="shared" si="1"/>
        <v>9.4482126494361288E-2</v>
      </c>
    </row>
    <row r="20" spans="1:21">
      <c r="A20" s="1" t="s">
        <v>119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8">
        <f t="shared" si="0"/>
        <v>0</v>
      </c>
      <c r="L20" s="14"/>
      <c r="M20" s="14">
        <v>0</v>
      </c>
      <c r="N20" s="14"/>
      <c r="O20" s="14">
        <v>0</v>
      </c>
      <c r="P20" s="14"/>
      <c r="Q20" s="14">
        <v>173384552</v>
      </c>
      <c r="R20" s="14"/>
      <c r="S20" s="14">
        <v>173384552</v>
      </c>
      <c r="U20" s="8">
        <f t="shared" si="1"/>
        <v>7.6813154988469527E-3</v>
      </c>
    </row>
    <row r="21" spans="1:21">
      <c r="A21" s="1" t="s">
        <v>120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8">
        <f t="shared" si="0"/>
        <v>0</v>
      </c>
      <c r="L21" s="14"/>
      <c r="M21" s="14">
        <v>0</v>
      </c>
      <c r="N21" s="14"/>
      <c r="O21" s="14">
        <v>0</v>
      </c>
      <c r="P21" s="14"/>
      <c r="Q21" s="14">
        <v>4671</v>
      </c>
      <c r="R21" s="14"/>
      <c r="S21" s="14">
        <v>4671</v>
      </c>
      <c r="U21" s="8">
        <f t="shared" si="1"/>
        <v>2.0693553307513875E-7</v>
      </c>
    </row>
    <row r="22" spans="1:21">
      <c r="A22" s="1" t="s">
        <v>121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v>0</v>
      </c>
      <c r="J22" s="14"/>
      <c r="K22" s="8">
        <f t="shared" si="0"/>
        <v>0</v>
      </c>
      <c r="L22" s="14"/>
      <c r="M22" s="14">
        <v>0</v>
      </c>
      <c r="N22" s="14"/>
      <c r="O22" s="14">
        <v>0</v>
      </c>
      <c r="P22" s="14"/>
      <c r="Q22" s="14">
        <v>0</v>
      </c>
      <c r="R22" s="14"/>
      <c r="S22" s="14">
        <v>0</v>
      </c>
      <c r="U22" s="8">
        <f t="shared" si="1"/>
        <v>0</v>
      </c>
    </row>
    <row r="23" spans="1:21">
      <c r="A23" s="1" t="s">
        <v>122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v>0</v>
      </c>
      <c r="J23" s="14"/>
      <c r="K23" s="8">
        <f t="shared" si="0"/>
        <v>0</v>
      </c>
      <c r="L23" s="14"/>
      <c r="M23" s="14">
        <v>0</v>
      </c>
      <c r="N23" s="14"/>
      <c r="O23" s="14">
        <v>0</v>
      </c>
      <c r="P23" s="14"/>
      <c r="Q23" s="14">
        <v>118947235</v>
      </c>
      <c r="R23" s="14"/>
      <c r="S23" s="14">
        <v>118947235</v>
      </c>
      <c r="U23" s="8">
        <f t="shared" si="1"/>
        <v>5.269623096240377E-3</v>
      </c>
    </row>
    <row r="24" spans="1:21">
      <c r="A24" s="1" t="s">
        <v>123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8">
        <f t="shared" si="0"/>
        <v>0</v>
      </c>
      <c r="L24" s="14"/>
      <c r="M24" s="14">
        <v>0</v>
      </c>
      <c r="N24" s="14"/>
      <c r="O24" s="14">
        <v>0</v>
      </c>
      <c r="P24" s="14"/>
      <c r="Q24" s="14">
        <v>784019421</v>
      </c>
      <c r="R24" s="14"/>
      <c r="S24" s="14">
        <v>784019421</v>
      </c>
      <c r="U24" s="8">
        <f t="shared" si="1"/>
        <v>3.4733777954591441E-2</v>
      </c>
    </row>
    <row r="25" spans="1:21">
      <c r="A25" s="1" t="s">
        <v>124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v>0</v>
      </c>
      <c r="J25" s="14"/>
      <c r="K25" s="8">
        <f t="shared" si="0"/>
        <v>0</v>
      </c>
      <c r="L25" s="14"/>
      <c r="M25" s="14">
        <v>0</v>
      </c>
      <c r="N25" s="14"/>
      <c r="O25" s="14">
        <v>0</v>
      </c>
      <c r="P25" s="14"/>
      <c r="Q25" s="14">
        <v>14997754</v>
      </c>
      <c r="R25" s="14"/>
      <c r="S25" s="14">
        <v>14997754</v>
      </c>
      <c r="U25" s="8">
        <f t="shared" si="1"/>
        <v>6.6443335879250577E-4</v>
      </c>
    </row>
    <row r="26" spans="1:21">
      <c r="A26" s="1" t="s">
        <v>21</v>
      </c>
      <c r="C26" s="14">
        <v>0</v>
      </c>
      <c r="D26" s="14"/>
      <c r="E26" s="14">
        <v>796087149</v>
      </c>
      <c r="F26" s="14"/>
      <c r="G26" s="14">
        <v>0</v>
      </c>
      <c r="H26" s="14"/>
      <c r="I26" s="14">
        <v>796087149</v>
      </c>
      <c r="J26" s="14"/>
      <c r="K26" s="8">
        <f t="shared" si="0"/>
        <v>7.2760175642309272E-2</v>
      </c>
      <c r="L26" s="14"/>
      <c r="M26" s="14">
        <v>0</v>
      </c>
      <c r="N26" s="14"/>
      <c r="O26" s="14">
        <v>1095430281</v>
      </c>
      <c r="P26" s="14"/>
      <c r="Q26" s="14">
        <v>179970135</v>
      </c>
      <c r="R26" s="14"/>
      <c r="S26" s="14">
        <v>1275400416</v>
      </c>
      <c r="U26" s="8">
        <f t="shared" si="1"/>
        <v>5.6503032534620794E-2</v>
      </c>
    </row>
    <row r="27" spans="1:21">
      <c r="A27" s="1" t="s">
        <v>100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v>0</v>
      </c>
      <c r="J27" s="14"/>
      <c r="K27" s="8">
        <f t="shared" si="0"/>
        <v>0</v>
      </c>
      <c r="L27" s="14"/>
      <c r="M27" s="14">
        <v>325000000</v>
      </c>
      <c r="N27" s="14"/>
      <c r="O27" s="14">
        <v>0</v>
      </c>
      <c r="P27" s="14"/>
      <c r="Q27" s="14">
        <v>2356278</v>
      </c>
      <c r="R27" s="14"/>
      <c r="S27" s="14">
        <v>327356278</v>
      </c>
      <c r="U27" s="8">
        <f t="shared" si="1"/>
        <v>1.4502600276905014E-2</v>
      </c>
    </row>
    <row r="28" spans="1:21">
      <c r="A28" s="1" t="s">
        <v>125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  <c r="K28" s="8">
        <f t="shared" si="0"/>
        <v>0</v>
      </c>
      <c r="L28" s="14"/>
      <c r="M28" s="14">
        <v>0</v>
      </c>
      <c r="N28" s="14"/>
      <c r="O28" s="14">
        <v>0</v>
      </c>
      <c r="P28" s="14"/>
      <c r="Q28" s="14">
        <v>498354153</v>
      </c>
      <c r="R28" s="14"/>
      <c r="S28" s="14">
        <v>498354153</v>
      </c>
      <c r="U28" s="8">
        <f t="shared" si="1"/>
        <v>2.2078180755997486E-2</v>
      </c>
    </row>
    <row r="29" spans="1:21">
      <c r="A29" s="1" t="s">
        <v>126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8">
        <f t="shared" si="0"/>
        <v>0</v>
      </c>
      <c r="L29" s="14"/>
      <c r="M29" s="14">
        <v>0</v>
      </c>
      <c r="N29" s="14"/>
      <c r="O29" s="14">
        <v>0</v>
      </c>
      <c r="P29" s="14"/>
      <c r="Q29" s="14">
        <v>50417561</v>
      </c>
      <c r="R29" s="14"/>
      <c r="S29" s="14">
        <v>50417561</v>
      </c>
      <c r="U29" s="8">
        <f t="shared" si="1"/>
        <v>2.2336084054556467E-3</v>
      </c>
    </row>
    <row r="30" spans="1:21">
      <c r="A30" s="1" t="s">
        <v>127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  <c r="K30" s="8">
        <f t="shared" si="0"/>
        <v>0</v>
      </c>
      <c r="L30" s="14"/>
      <c r="M30" s="14">
        <v>0</v>
      </c>
      <c r="N30" s="14"/>
      <c r="O30" s="14">
        <v>0</v>
      </c>
      <c r="P30" s="14"/>
      <c r="Q30" s="14">
        <v>0</v>
      </c>
      <c r="R30" s="14"/>
      <c r="S30" s="14">
        <v>0</v>
      </c>
      <c r="U30" s="8">
        <f t="shared" si="1"/>
        <v>0</v>
      </c>
    </row>
    <row r="31" spans="1:21">
      <c r="A31" s="1" t="s">
        <v>92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8">
        <f t="shared" si="0"/>
        <v>0</v>
      </c>
      <c r="L31" s="14"/>
      <c r="M31" s="14">
        <v>169537410</v>
      </c>
      <c r="N31" s="14"/>
      <c r="O31" s="14">
        <v>0</v>
      </c>
      <c r="P31" s="14"/>
      <c r="Q31" s="14">
        <v>106039381</v>
      </c>
      <c r="R31" s="14"/>
      <c r="S31" s="14">
        <v>275576791</v>
      </c>
      <c r="U31" s="8">
        <f t="shared" si="1"/>
        <v>1.2208655565986106E-2</v>
      </c>
    </row>
    <row r="32" spans="1:21">
      <c r="A32" s="1" t="s">
        <v>20</v>
      </c>
      <c r="C32" s="14">
        <v>0</v>
      </c>
      <c r="D32" s="14"/>
      <c r="E32" s="14">
        <v>621456829</v>
      </c>
      <c r="F32" s="14"/>
      <c r="G32" s="14">
        <v>0</v>
      </c>
      <c r="H32" s="14"/>
      <c r="I32" s="14">
        <v>621456829</v>
      </c>
      <c r="J32" s="14"/>
      <c r="K32" s="8">
        <f t="shared" si="0"/>
        <v>5.6799444745405075E-2</v>
      </c>
      <c r="L32" s="14"/>
      <c r="M32" s="14">
        <v>175267300</v>
      </c>
      <c r="N32" s="14"/>
      <c r="O32" s="14">
        <v>939665106</v>
      </c>
      <c r="P32" s="14"/>
      <c r="Q32" s="14">
        <v>306524578</v>
      </c>
      <c r="R32" s="14"/>
      <c r="S32" s="14">
        <v>1421456984</v>
      </c>
      <c r="U32" s="8">
        <f t="shared" si="1"/>
        <v>6.2973658473007704E-2</v>
      </c>
    </row>
    <row r="33" spans="1:21">
      <c r="A33" s="1" t="s">
        <v>18</v>
      </c>
      <c r="C33" s="14">
        <v>0</v>
      </c>
      <c r="D33" s="14"/>
      <c r="E33" s="14">
        <v>396965568</v>
      </c>
      <c r="F33" s="14"/>
      <c r="G33" s="14">
        <v>0</v>
      </c>
      <c r="H33" s="14"/>
      <c r="I33" s="14">
        <v>396965568</v>
      </c>
      <c r="J33" s="14"/>
      <c r="K33" s="8">
        <f t="shared" si="0"/>
        <v>3.6281560992299178E-2</v>
      </c>
      <c r="L33" s="14"/>
      <c r="M33" s="14">
        <v>213502200</v>
      </c>
      <c r="N33" s="14"/>
      <c r="O33" s="14">
        <v>568832024</v>
      </c>
      <c r="P33" s="14"/>
      <c r="Q33" s="14">
        <v>26110602</v>
      </c>
      <c r="R33" s="14"/>
      <c r="S33" s="14">
        <v>808444826</v>
      </c>
      <c r="U33" s="8">
        <f t="shared" si="1"/>
        <v>3.5815876906475655E-2</v>
      </c>
    </row>
    <row r="34" spans="1:21">
      <c r="A34" s="1" t="s">
        <v>95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v>0</v>
      </c>
      <c r="J34" s="14"/>
      <c r="K34" s="8">
        <f t="shared" si="0"/>
        <v>0</v>
      </c>
      <c r="L34" s="14"/>
      <c r="M34" s="14">
        <v>230361900</v>
      </c>
      <c r="N34" s="14"/>
      <c r="O34" s="14">
        <v>0</v>
      </c>
      <c r="P34" s="14"/>
      <c r="Q34" s="14">
        <v>-202459079</v>
      </c>
      <c r="R34" s="14"/>
      <c r="S34" s="14">
        <v>27902821</v>
      </c>
      <c r="U34" s="8">
        <f t="shared" si="1"/>
        <v>1.2361560988942788E-3</v>
      </c>
    </row>
    <row r="35" spans="1:21">
      <c r="A35" s="1" t="s">
        <v>128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v>0</v>
      </c>
      <c r="J35" s="14"/>
      <c r="K35" s="8">
        <f t="shared" si="0"/>
        <v>0</v>
      </c>
      <c r="L35" s="14"/>
      <c r="M35" s="14">
        <v>0</v>
      </c>
      <c r="N35" s="14"/>
      <c r="O35" s="14">
        <v>0</v>
      </c>
      <c r="P35" s="14"/>
      <c r="Q35" s="14">
        <v>-32502584</v>
      </c>
      <c r="R35" s="14"/>
      <c r="S35" s="14">
        <v>-32502584</v>
      </c>
      <c r="U35" s="8">
        <f t="shared" si="1"/>
        <v>-1.4399356768057109E-3</v>
      </c>
    </row>
    <row r="36" spans="1:21">
      <c r="A36" s="1" t="s">
        <v>129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  <c r="K36" s="8">
        <f t="shared" si="0"/>
        <v>0</v>
      </c>
      <c r="L36" s="14"/>
      <c r="M36" s="14">
        <v>0</v>
      </c>
      <c r="N36" s="14"/>
      <c r="O36" s="14">
        <v>0</v>
      </c>
      <c r="P36" s="14"/>
      <c r="Q36" s="14">
        <v>224426302</v>
      </c>
      <c r="R36" s="14"/>
      <c r="S36" s="14">
        <v>224426302</v>
      </c>
      <c r="U36" s="8">
        <f t="shared" si="1"/>
        <v>9.9425768444555938E-3</v>
      </c>
    </row>
    <row r="37" spans="1:21">
      <c r="A37" s="1" t="s">
        <v>111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v>0</v>
      </c>
      <c r="J37" s="14"/>
      <c r="K37" s="8">
        <f t="shared" si="0"/>
        <v>0</v>
      </c>
      <c r="L37" s="14"/>
      <c r="M37" s="14">
        <v>340000000</v>
      </c>
      <c r="N37" s="14"/>
      <c r="O37" s="14">
        <v>0</v>
      </c>
      <c r="P37" s="14"/>
      <c r="Q37" s="14">
        <v>1024566224</v>
      </c>
      <c r="R37" s="14"/>
      <c r="S37" s="14">
        <v>1364566224</v>
      </c>
      <c r="U37" s="8">
        <f t="shared" si="1"/>
        <v>6.0453273170577866E-2</v>
      </c>
    </row>
    <row r="38" spans="1:21">
      <c r="A38" s="1" t="s">
        <v>19</v>
      </c>
      <c r="C38" s="14">
        <v>0</v>
      </c>
      <c r="D38" s="14"/>
      <c r="E38" s="14">
        <v>444862226</v>
      </c>
      <c r="F38" s="14"/>
      <c r="G38" s="14">
        <v>0</v>
      </c>
      <c r="H38" s="14"/>
      <c r="I38" s="14">
        <v>444862226</v>
      </c>
      <c r="J38" s="14"/>
      <c r="K38" s="8">
        <f t="shared" si="0"/>
        <v>4.0659183785403223E-2</v>
      </c>
      <c r="L38" s="14"/>
      <c r="M38" s="14">
        <v>202500000</v>
      </c>
      <c r="N38" s="14"/>
      <c r="O38" s="14">
        <v>265081180</v>
      </c>
      <c r="P38" s="14"/>
      <c r="Q38" s="14">
        <v>-90541443</v>
      </c>
      <c r="R38" s="14"/>
      <c r="S38" s="14">
        <v>377039737</v>
      </c>
      <c r="U38" s="8">
        <f t="shared" si="1"/>
        <v>1.6703686355513832E-2</v>
      </c>
    </row>
    <row r="39" spans="1:21">
      <c r="A39" s="1" t="s">
        <v>130</v>
      </c>
      <c r="C39" s="14">
        <v>0</v>
      </c>
      <c r="D39" s="14"/>
      <c r="E39" s="14">
        <v>0</v>
      </c>
      <c r="F39" s="14"/>
      <c r="G39" s="14">
        <v>0</v>
      </c>
      <c r="H39" s="14"/>
      <c r="I39" s="14">
        <v>0</v>
      </c>
      <c r="J39" s="14"/>
      <c r="K39" s="8">
        <f t="shared" si="0"/>
        <v>0</v>
      </c>
      <c r="L39" s="14"/>
      <c r="M39" s="14">
        <v>0</v>
      </c>
      <c r="N39" s="14"/>
      <c r="O39" s="14">
        <v>0</v>
      </c>
      <c r="P39" s="14"/>
      <c r="Q39" s="14">
        <v>98447296</v>
      </c>
      <c r="R39" s="14"/>
      <c r="S39" s="14">
        <v>98447296</v>
      </c>
      <c r="U39" s="8">
        <f t="shared" si="1"/>
        <v>4.3614308879396223E-3</v>
      </c>
    </row>
    <row r="40" spans="1:21">
      <c r="A40" s="1" t="s">
        <v>131</v>
      </c>
      <c r="C40" s="14">
        <v>0</v>
      </c>
      <c r="D40" s="14"/>
      <c r="E40" s="14">
        <v>0</v>
      </c>
      <c r="F40" s="14"/>
      <c r="G40" s="14">
        <v>0</v>
      </c>
      <c r="H40" s="14"/>
      <c r="I40" s="14">
        <v>0</v>
      </c>
      <c r="J40" s="14"/>
      <c r="K40" s="8">
        <f t="shared" si="0"/>
        <v>0</v>
      </c>
      <c r="L40" s="14"/>
      <c r="M40" s="14">
        <v>0</v>
      </c>
      <c r="N40" s="14"/>
      <c r="O40" s="14">
        <v>0</v>
      </c>
      <c r="P40" s="14"/>
      <c r="Q40" s="14">
        <v>119206089</v>
      </c>
      <c r="R40" s="14"/>
      <c r="S40" s="14">
        <v>119206089</v>
      </c>
      <c r="U40" s="8">
        <f t="shared" si="1"/>
        <v>5.2810908955293161E-3</v>
      </c>
    </row>
    <row r="41" spans="1:21">
      <c r="A41" s="1" t="s">
        <v>132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v>0</v>
      </c>
      <c r="J41" s="14"/>
      <c r="K41" s="8">
        <f t="shared" si="0"/>
        <v>0</v>
      </c>
      <c r="L41" s="14"/>
      <c r="M41" s="14">
        <v>0</v>
      </c>
      <c r="N41" s="14"/>
      <c r="O41" s="14">
        <v>0</v>
      </c>
      <c r="P41" s="14"/>
      <c r="Q41" s="14">
        <v>60172312</v>
      </c>
      <c r="R41" s="14"/>
      <c r="S41" s="14">
        <v>60172312</v>
      </c>
      <c r="U41" s="8">
        <f t="shared" si="1"/>
        <v>2.6657652451474137E-3</v>
      </c>
    </row>
    <row r="42" spans="1:21">
      <c r="A42" s="1" t="s">
        <v>133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v>0</v>
      </c>
      <c r="J42" s="14"/>
      <c r="K42" s="8">
        <f t="shared" si="0"/>
        <v>0</v>
      </c>
      <c r="L42" s="14"/>
      <c r="M42" s="14">
        <v>0</v>
      </c>
      <c r="N42" s="14"/>
      <c r="O42" s="14">
        <v>0</v>
      </c>
      <c r="P42" s="14"/>
      <c r="Q42" s="14">
        <v>228667748</v>
      </c>
      <c r="R42" s="14"/>
      <c r="S42" s="14">
        <v>228667748</v>
      </c>
      <c r="U42" s="8">
        <f t="shared" si="1"/>
        <v>1.0130482194277776E-2</v>
      </c>
    </row>
    <row r="43" spans="1:21">
      <c r="A43" s="1" t="s">
        <v>17</v>
      </c>
      <c r="C43" s="14">
        <v>184565630</v>
      </c>
      <c r="D43" s="14"/>
      <c r="E43" s="14">
        <v>97969741</v>
      </c>
      <c r="F43" s="14"/>
      <c r="G43" s="14">
        <v>0</v>
      </c>
      <c r="H43" s="14"/>
      <c r="I43" s="14">
        <v>282535371</v>
      </c>
      <c r="J43" s="14"/>
      <c r="K43" s="8">
        <f t="shared" si="0"/>
        <v>2.5822955746676691E-2</v>
      </c>
      <c r="L43" s="14"/>
      <c r="M43" s="14">
        <v>489099660</v>
      </c>
      <c r="N43" s="14"/>
      <c r="O43" s="14">
        <v>262487525</v>
      </c>
      <c r="P43" s="14"/>
      <c r="Q43" s="14">
        <v>39460836</v>
      </c>
      <c r="R43" s="14"/>
      <c r="S43" s="14">
        <v>791048021</v>
      </c>
      <c r="U43" s="8">
        <f t="shared" si="1"/>
        <v>3.5045160332620118E-2</v>
      </c>
    </row>
    <row r="44" spans="1:21">
      <c r="A44" s="1" t="s">
        <v>109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v>0</v>
      </c>
      <c r="J44" s="14"/>
      <c r="K44" s="8">
        <f t="shared" si="0"/>
        <v>0</v>
      </c>
      <c r="L44" s="14"/>
      <c r="M44" s="14">
        <v>28000000</v>
      </c>
      <c r="N44" s="14"/>
      <c r="O44" s="14">
        <v>0</v>
      </c>
      <c r="P44" s="14"/>
      <c r="Q44" s="14">
        <v>1599680915</v>
      </c>
      <c r="R44" s="14"/>
      <c r="S44" s="14">
        <v>1627680915</v>
      </c>
      <c r="U44" s="8">
        <f t="shared" si="1"/>
        <v>7.2109830404999922E-2</v>
      </c>
    </row>
    <row r="45" spans="1:21">
      <c r="A45" s="1" t="s">
        <v>104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v>0</v>
      </c>
      <c r="J45" s="14"/>
      <c r="K45" s="8">
        <f t="shared" si="0"/>
        <v>0</v>
      </c>
      <c r="L45" s="14"/>
      <c r="M45" s="14">
        <v>207153342</v>
      </c>
      <c r="N45" s="14"/>
      <c r="O45" s="14">
        <v>0</v>
      </c>
      <c r="P45" s="14"/>
      <c r="Q45" s="14">
        <v>-33592974</v>
      </c>
      <c r="R45" s="14"/>
      <c r="S45" s="14">
        <v>173560368</v>
      </c>
      <c r="U45" s="8">
        <f t="shared" si="1"/>
        <v>7.689104532818937E-3</v>
      </c>
    </row>
    <row r="46" spans="1:21">
      <c r="A46" s="1" t="s">
        <v>29</v>
      </c>
      <c r="C46" s="14">
        <v>0</v>
      </c>
      <c r="D46" s="14"/>
      <c r="E46" s="14">
        <v>529114071</v>
      </c>
      <c r="F46" s="14"/>
      <c r="G46" s="14">
        <v>0</v>
      </c>
      <c r="H46" s="14"/>
      <c r="I46" s="14">
        <v>529114071</v>
      </c>
      <c r="J46" s="14"/>
      <c r="K46" s="8">
        <f t="shared" si="0"/>
        <v>4.8359570669036511E-2</v>
      </c>
      <c r="L46" s="14"/>
      <c r="M46" s="14">
        <v>0</v>
      </c>
      <c r="N46" s="14"/>
      <c r="O46" s="14">
        <v>645799786</v>
      </c>
      <c r="P46" s="14"/>
      <c r="Q46" s="14">
        <v>0</v>
      </c>
      <c r="R46" s="14"/>
      <c r="S46" s="14">
        <v>645799786</v>
      </c>
      <c r="U46" s="8">
        <f t="shared" si="1"/>
        <v>2.8610345317002895E-2</v>
      </c>
    </row>
    <row r="47" spans="1:21">
      <c r="A47" s="1" t="s">
        <v>30</v>
      </c>
      <c r="C47" s="14">
        <v>0</v>
      </c>
      <c r="D47" s="14"/>
      <c r="E47" s="14">
        <v>289455810</v>
      </c>
      <c r="F47" s="14"/>
      <c r="G47" s="14">
        <v>0</v>
      </c>
      <c r="H47" s="14"/>
      <c r="I47" s="14">
        <v>289455810</v>
      </c>
      <c r="J47" s="14"/>
      <c r="K47" s="8">
        <f t="shared" si="0"/>
        <v>2.6455464835404473E-2</v>
      </c>
      <c r="L47" s="14"/>
      <c r="M47" s="14">
        <v>0</v>
      </c>
      <c r="N47" s="14"/>
      <c r="O47" s="14">
        <v>289455810</v>
      </c>
      <c r="P47" s="14"/>
      <c r="Q47" s="14">
        <v>0</v>
      </c>
      <c r="R47" s="14"/>
      <c r="S47" s="14">
        <v>289455810</v>
      </c>
      <c r="U47" s="8">
        <f t="shared" si="1"/>
        <v>1.2823526513390297E-2</v>
      </c>
    </row>
    <row r="48" spans="1:21" ht="24.75" thickBot="1">
      <c r="C48" s="12">
        <f>SUM(C8:C47)</f>
        <v>742815630</v>
      </c>
      <c r="D48" s="4"/>
      <c r="E48" s="12">
        <f>SUM(E8:E47)</f>
        <v>8480908358</v>
      </c>
      <c r="F48" s="4"/>
      <c r="G48" s="12">
        <f>SUM(G8:G47)</f>
        <v>1717524325</v>
      </c>
      <c r="H48" s="4"/>
      <c r="I48" s="12">
        <f>SUM(I8:I47)</f>
        <v>10941248313</v>
      </c>
      <c r="J48" s="4"/>
      <c r="K48" s="9">
        <f>SUM(K8:K47)</f>
        <v>1</v>
      </c>
      <c r="L48" s="4"/>
      <c r="M48" s="12">
        <f>SUM(M8:M47)</f>
        <v>4011830012</v>
      </c>
      <c r="N48" s="4"/>
      <c r="O48" s="12">
        <f>SUM(O8:O47)</f>
        <v>10053504620</v>
      </c>
      <c r="P48" s="4"/>
      <c r="Q48" s="12">
        <f>SUM(Q8:Q47)</f>
        <v>8506912534</v>
      </c>
      <c r="R48" s="4"/>
      <c r="S48" s="12">
        <f>SUM(S8:S47)</f>
        <v>22572247166</v>
      </c>
      <c r="T48" s="4"/>
      <c r="U48" s="9">
        <f>SUM(U8:U47)</f>
        <v>1</v>
      </c>
    </row>
    <row r="49" spans="5:7" ht="24.75" thickTop="1">
      <c r="E49" s="3"/>
      <c r="G49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6"/>
  <sheetViews>
    <sheetView rightToLeft="1" workbookViewId="0">
      <selection activeCell="Q8" sqref="Q8:Q14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80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</row>
    <row r="7" spans="1:17" ht="24.75">
      <c r="A7" s="17" t="s">
        <v>80</v>
      </c>
      <c r="C7" s="17" t="s">
        <v>139</v>
      </c>
      <c r="E7" s="17" t="s">
        <v>136</v>
      </c>
      <c r="G7" s="17" t="s">
        <v>137</v>
      </c>
      <c r="I7" s="17" t="s">
        <v>140</v>
      </c>
      <c r="K7" s="17" t="s">
        <v>139</v>
      </c>
      <c r="M7" s="17" t="s">
        <v>136</v>
      </c>
      <c r="O7" s="17" t="s">
        <v>137</v>
      </c>
      <c r="Q7" s="17" t="s">
        <v>140</v>
      </c>
    </row>
    <row r="8" spans="1:17">
      <c r="A8" s="1" t="s">
        <v>134</v>
      </c>
      <c r="C8" s="10">
        <v>0</v>
      </c>
      <c r="D8" s="4"/>
      <c r="E8" s="10">
        <v>0</v>
      </c>
      <c r="F8" s="4"/>
      <c r="G8" s="10">
        <v>0</v>
      </c>
      <c r="H8" s="4"/>
      <c r="I8" s="10">
        <f>G8+E8+C8</f>
        <v>0</v>
      </c>
      <c r="J8" s="4"/>
      <c r="K8" s="10">
        <v>0</v>
      </c>
      <c r="L8" s="4"/>
      <c r="M8" s="10">
        <v>0</v>
      </c>
      <c r="N8" s="4"/>
      <c r="O8" s="10">
        <v>2326373631</v>
      </c>
      <c r="P8" s="4"/>
      <c r="Q8" s="10">
        <f>K8+M8+O8</f>
        <v>2326373631</v>
      </c>
    </row>
    <row r="9" spans="1:17">
      <c r="A9" s="1" t="s">
        <v>54</v>
      </c>
      <c r="C9" s="10">
        <v>107699785</v>
      </c>
      <c r="D9" s="4"/>
      <c r="E9" s="10">
        <v>19787339</v>
      </c>
      <c r="F9" s="4"/>
      <c r="G9" s="10">
        <v>0</v>
      </c>
      <c r="H9" s="4"/>
      <c r="I9" s="10">
        <f t="shared" ref="I9:I14" si="0">G9+E9+C9</f>
        <v>127487124</v>
      </c>
      <c r="J9" s="4"/>
      <c r="K9" s="10">
        <v>485537413</v>
      </c>
      <c r="L9" s="4"/>
      <c r="M9" s="10">
        <v>34540516</v>
      </c>
      <c r="N9" s="4"/>
      <c r="O9" s="10">
        <v>0</v>
      </c>
      <c r="P9" s="4"/>
      <c r="Q9" s="10">
        <f t="shared" ref="Q9:Q14" si="1">K9+M9+O9</f>
        <v>520077929</v>
      </c>
    </row>
    <row r="10" spans="1:17">
      <c r="A10" s="1" t="s">
        <v>40</v>
      </c>
      <c r="C10" s="10">
        <v>0</v>
      </c>
      <c r="D10" s="4"/>
      <c r="E10" s="10">
        <v>15159252</v>
      </c>
      <c r="F10" s="4"/>
      <c r="G10" s="10">
        <v>0</v>
      </c>
      <c r="H10" s="4"/>
      <c r="I10" s="10">
        <f t="shared" si="0"/>
        <v>15159252</v>
      </c>
      <c r="J10" s="4"/>
      <c r="K10" s="10">
        <v>0</v>
      </c>
      <c r="L10" s="4"/>
      <c r="M10" s="10">
        <v>23448105</v>
      </c>
      <c r="N10" s="4"/>
      <c r="O10" s="10">
        <v>0</v>
      </c>
      <c r="P10" s="4"/>
      <c r="Q10" s="10">
        <f t="shared" si="1"/>
        <v>23448105</v>
      </c>
    </row>
    <row r="11" spans="1:17">
      <c r="A11" s="1" t="s">
        <v>47</v>
      </c>
      <c r="C11" s="10">
        <v>0</v>
      </c>
      <c r="D11" s="4"/>
      <c r="E11" s="10">
        <v>49495027</v>
      </c>
      <c r="F11" s="4"/>
      <c r="G11" s="10">
        <v>0</v>
      </c>
      <c r="H11" s="4"/>
      <c r="I11" s="10">
        <f t="shared" si="0"/>
        <v>49495027</v>
      </c>
      <c r="J11" s="4"/>
      <c r="K11" s="10">
        <v>0</v>
      </c>
      <c r="L11" s="4"/>
      <c r="M11" s="10">
        <v>48589140</v>
      </c>
      <c r="N11" s="4"/>
      <c r="O11" s="10">
        <v>0</v>
      </c>
      <c r="P11" s="4"/>
      <c r="Q11" s="10">
        <f t="shared" si="1"/>
        <v>48589140</v>
      </c>
    </row>
    <row r="12" spans="1:17">
      <c r="A12" s="1" t="s">
        <v>51</v>
      </c>
      <c r="C12" s="10">
        <v>0</v>
      </c>
      <c r="D12" s="4"/>
      <c r="E12" s="10">
        <v>81335255</v>
      </c>
      <c r="F12" s="4"/>
      <c r="G12" s="10">
        <v>0</v>
      </c>
      <c r="H12" s="4"/>
      <c r="I12" s="10">
        <f t="shared" si="0"/>
        <v>81335255</v>
      </c>
      <c r="J12" s="4"/>
      <c r="K12" s="10">
        <v>0</v>
      </c>
      <c r="L12" s="4"/>
      <c r="M12" s="10">
        <v>129128323</v>
      </c>
      <c r="N12" s="4"/>
      <c r="O12" s="10">
        <v>0</v>
      </c>
      <c r="P12" s="4"/>
      <c r="Q12" s="10">
        <f t="shared" si="1"/>
        <v>129128323</v>
      </c>
    </row>
    <row r="13" spans="1:17">
      <c r="A13" s="1" t="s">
        <v>49</v>
      </c>
      <c r="C13" s="10">
        <v>0</v>
      </c>
      <c r="D13" s="4"/>
      <c r="E13" s="10">
        <v>66198324</v>
      </c>
      <c r="F13" s="4"/>
      <c r="G13" s="10">
        <v>0</v>
      </c>
      <c r="H13" s="4"/>
      <c r="I13" s="10">
        <f t="shared" si="0"/>
        <v>66198324</v>
      </c>
      <c r="J13" s="4"/>
      <c r="K13" s="10">
        <v>0</v>
      </c>
      <c r="L13" s="4"/>
      <c r="M13" s="10">
        <v>92588840</v>
      </c>
      <c r="N13" s="4"/>
      <c r="O13" s="10">
        <v>0</v>
      </c>
      <c r="P13" s="4"/>
      <c r="Q13" s="10">
        <f t="shared" si="1"/>
        <v>92588840</v>
      </c>
    </row>
    <row r="14" spans="1:17">
      <c r="A14" s="1" t="s">
        <v>44</v>
      </c>
      <c r="C14" s="10">
        <v>0</v>
      </c>
      <c r="D14" s="4"/>
      <c r="E14" s="10">
        <v>23130225</v>
      </c>
      <c r="F14" s="4"/>
      <c r="G14" s="10">
        <v>0</v>
      </c>
      <c r="H14" s="4"/>
      <c r="I14" s="10">
        <f t="shared" si="0"/>
        <v>23130225</v>
      </c>
      <c r="J14" s="4"/>
      <c r="K14" s="10">
        <v>0</v>
      </c>
      <c r="L14" s="4"/>
      <c r="M14" s="10">
        <v>37804838</v>
      </c>
      <c r="N14" s="4"/>
      <c r="O14" s="10">
        <v>0</v>
      </c>
      <c r="P14" s="4"/>
      <c r="Q14" s="10">
        <f t="shared" si="1"/>
        <v>37804838</v>
      </c>
    </row>
    <row r="15" spans="1:17" ht="24.75" thickBot="1">
      <c r="C15" s="12">
        <f>SUM(C8:C14)</f>
        <v>107699785</v>
      </c>
      <c r="D15" s="4"/>
      <c r="E15" s="12">
        <f>SUM(E8:E14)</f>
        <v>255105422</v>
      </c>
      <c r="F15" s="4"/>
      <c r="G15" s="12">
        <f>SUM(G8:G14)</f>
        <v>0</v>
      </c>
      <c r="H15" s="4"/>
      <c r="I15" s="12">
        <f>SUM(I8:I14)</f>
        <v>362805207</v>
      </c>
      <c r="J15" s="4"/>
      <c r="K15" s="12">
        <f>SUM(K8:K14)</f>
        <v>485537413</v>
      </c>
      <c r="L15" s="4"/>
      <c r="M15" s="12">
        <f>SUM(M8:M14)</f>
        <v>366099762</v>
      </c>
      <c r="N15" s="4"/>
      <c r="O15" s="12">
        <f>SUM(O8:O14)</f>
        <v>2326373631</v>
      </c>
      <c r="P15" s="4"/>
      <c r="Q15" s="12">
        <f>SUM(Q8:Q14)</f>
        <v>3178010806</v>
      </c>
    </row>
    <row r="16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G24" sqref="G24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141</v>
      </c>
      <c r="B6" s="17" t="s">
        <v>141</v>
      </c>
      <c r="C6" s="17" t="s">
        <v>141</v>
      </c>
      <c r="E6" s="17" t="s">
        <v>78</v>
      </c>
      <c r="F6" s="17" t="s">
        <v>78</v>
      </c>
      <c r="G6" s="17" t="s">
        <v>78</v>
      </c>
      <c r="I6" s="17" t="s">
        <v>79</v>
      </c>
      <c r="J6" s="17" t="s">
        <v>79</v>
      </c>
      <c r="K6" s="17" t="s">
        <v>79</v>
      </c>
    </row>
    <row r="7" spans="1:11" ht="24.75">
      <c r="A7" s="17" t="s">
        <v>142</v>
      </c>
      <c r="C7" s="17" t="s">
        <v>60</v>
      </c>
      <c r="E7" s="17" t="s">
        <v>143</v>
      </c>
      <c r="G7" s="17" t="s">
        <v>144</v>
      </c>
      <c r="I7" s="17" t="s">
        <v>143</v>
      </c>
      <c r="K7" s="17" t="s">
        <v>144</v>
      </c>
    </row>
    <row r="8" spans="1:11">
      <c r="A8" s="1" t="s">
        <v>66</v>
      </c>
      <c r="C8" s="4" t="s">
        <v>67</v>
      </c>
      <c r="D8" s="4"/>
      <c r="E8" s="10">
        <v>147948</v>
      </c>
      <c r="F8" s="4"/>
      <c r="G8" s="8">
        <f>E8/$E$11</f>
        <v>5.0055689610605789E-2</v>
      </c>
      <c r="H8" s="4"/>
      <c r="I8" s="10">
        <v>37016815</v>
      </c>
      <c r="J8" s="4"/>
      <c r="K8" s="8">
        <f>I8/$I$11</f>
        <v>0.32581820302595321</v>
      </c>
    </row>
    <row r="9" spans="1:11">
      <c r="A9" s="1" t="s">
        <v>70</v>
      </c>
      <c r="C9" s="4" t="s">
        <v>71</v>
      </c>
      <c r="D9" s="4"/>
      <c r="E9" s="10">
        <v>43878</v>
      </c>
      <c r="F9" s="4"/>
      <c r="G9" s="8">
        <f t="shared" ref="G9:G10" si="0">E9/$E$11</f>
        <v>1.4845375055655778E-2</v>
      </c>
      <c r="H9" s="4"/>
      <c r="I9" s="10">
        <v>33884657</v>
      </c>
      <c r="J9" s="4"/>
      <c r="K9" s="8">
        <f t="shared" ref="K9:K10" si="1">I9/$I$11</f>
        <v>0.29824927006526053</v>
      </c>
    </row>
    <row r="10" spans="1:11">
      <c r="A10" s="1" t="s">
        <v>73</v>
      </c>
      <c r="C10" s="4" t="s">
        <v>74</v>
      </c>
      <c r="D10" s="4"/>
      <c r="E10" s="10">
        <v>2763842</v>
      </c>
      <c r="F10" s="4"/>
      <c r="G10" s="8">
        <f t="shared" si="0"/>
        <v>0.93509893533373845</v>
      </c>
      <c r="H10" s="4"/>
      <c r="I10" s="10">
        <v>42710397</v>
      </c>
      <c r="J10" s="4"/>
      <c r="K10" s="8">
        <f t="shared" si="1"/>
        <v>0.37593252690878626</v>
      </c>
    </row>
    <row r="11" spans="1:11" ht="24.75" thickBot="1">
      <c r="C11" s="4"/>
      <c r="D11" s="4"/>
      <c r="E11" s="12">
        <f>SUM(E8:E10)</f>
        <v>2955668</v>
      </c>
      <c r="F11" s="4"/>
      <c r="G11" s="13">
        <f>SUM(G8:G10)</f>
        <v>1</v>
      </c>
      <c r="H11" s="4"/>
      <c r="I11" s="12">
        <f>SUM(I8:I10)</f>
        <v>113611869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76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78</v>
      </c>
      <c r="E5" s="2" t="s">
        <v>153</v>
      </c>
    </row>
    <row r="6" spans="1:5" ht="24.75">
      <c r="A6" s="16" t="s">
        <v>145</v>
      </c>
      <c r="C6" s="17"/>
      <c r="E6" s="5" t="s">
        <v>154</v>
      </c>
    </row>
    <row r="7" spans="1:5" ht="24.75">
      <c r="A7" s="17" t="s">
        <v>145</v>
      </c>
      <c r="C7" s="17" t="s">
        <v>63</v>
      </c>
      <c r="E7" s="17" t="s">
        <v>63</v>
      </c>
    </row>
    <row r="8" spans="1:5">
      <c r="A8" s="1" t="s">
        <v>146</v>
      </c>
      <c r="C8" s="10">
        <v>19277</v>
      </c>
      <c r="D8" s="4"/>
      <c r="E8" s="10">
        <v>6401771</v>
      </c>
    </row>
    <row r="9" spans="1:5">
      <c r="A9" s="1" t="s">
        <v>147</v>
      </c>
      <c r="C9" s="10">
        <v>0</v>
      </c>
      <c r="D9" s="4"/>
      <c r="E9" s="10">
        <v>326687</v>
      </c>
    </row>
    <row r="10" spans="1:5" ht="25.5" thickBot="1">
      <c r="A10" s="2" t="s">
        <v>85</v>
      </c>
      <c r="C10" s="12">
        <v>19277</v>
      </c>
      <c r="D10" s="4"/>
      <c r="E10" s="12">
        <v>6728458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8"/>
  <sheetViews>
    <sheetView rightToLeft="1" topLeftCell="A6" workbookViewId="0">
      <selection activeCell="Y28" sqref="Y28"/>
    </sheetView>
  </sheetViews>
  <sheetFormatPr defaultRowHeight="24"/>
  <cols>
    <col min="1" max="1" width="28.28515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151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6">
        <v>238998</v>
      </c>
      <c r="D9" s="6"/>
      <c r="E9" s="6">
        <v>1388280835</v>
      </c>
      <c r="F9" s="6"/>
      <c r="G9" s="6">
        <v>1608389262.063</v>
      </c>
      <c r="H9" s="6"/>
      <c r="I9" s="6">
        <v>46542</v>
      </c>
      <c r="J9" s="6"/>
      <c r="K9" s="6">
        <v>0</v>
      </c>
      <c r="L9" s="6"/>
      <c r="M9" s="6">
        <v>-49094</v>
      </c>
      <c r="N9" s="6"/>
      <c r="O9" s="6">
        <v>401158521</v>
      </c>
      <c r="P9" s="6"/>
      <c r="Q9" s="6">
        <v>236446</v>
      </c>
      <c r="R9" s="6"/>
      <c r="S9" s="6">
        <v>8220</v>
      </c>
      <c r="T9" s="6"/>
      <c r="U9" s="6">
        <v>1149588325</v>
      </c>
      <c r="V9" s="6"/>
      <c r="W9" s="6">
        <v>1932021782.586</v>
      </c>
      <c r="Y9" s="8">
        <v>3.1801824083669487E-2</v>
      </c>
    </row>
    <row r="10" spans="1:25">
      <c r="A10" s="1" t="s">
        <v>16</v>
      </c>
      <c r="C10" s="6">
        <v>39142</v>
      </c>
      <c r="D10" s="6"/>
      <c r="E10" s="6">
        <v>505059247</v>
      </c>
      <c r="F10" s="6"/>
      <c r="G10" s="6">
        <v>543171107.19599998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39142</v>
      </c>
      <c r="R10" s="6"/>
      <c r="S10" s="6">
        <v>16410</v>
      </c>
      <c r="T10" s="6"/>
      <c r="U10" s="6">
        <v>505059247</v>
      </c>
      <c r="V10" s="6"/>
      <c r="W10" s="6">
        <v>638498414.69099998</v>
      </c>
      <c r="Y10" s="8">
        <v>1.0509930294122435E-2</v>
      </c>
    </row>
    <row r="11" spans="1:25">
      <c r="A11" s="1" t="s">
        <v>17</v>
      </c>
      <c r="C11" s="6">
        <v>59731</v>
      </c>
      <c r="D11" s="6"/>
      <c r="E11" s="6">
        <v>1708782413</v>
      </c>
      <c r="F11" s="6"/>
      <c r="G11" s="6">
        <v>1873300197.3525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59731</v>
      </c>
      <c r="R11" s="6"/>
      <c r="S11" s="6">
        <v>33200</v>
      </c>
      <c r="T11" s="6"/>
      <c r="U11" s="6">
        <v>1708782413</v>
      </c>
      <c r="V11" s="6"/>
      <c r="W11" s="6">
        <v>1971269938.26</v>
      </c>
      <c r="Y11" s="8">
        <v>3.2447863871420929E-2</v>
      </c>
    </row>
    <row r="12" spans="1:25">
      <c r="A12" s="1" t="s">
        <v>18</v>
      </c>
      <c r="C12" s="6">
        <v>34877</v>
      </c>
      <c r="D12" s="6"/>
      <c r="E12" s="6">
        <v>1383059804</v>
      </c>
      <c r="F12" s="6"/>
      <c r="G12" s="6">
        <v>1554926260.9725001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34877</v>
      </c>
      <c r="R12" s="6"/>
      <c r="S12" s="6">
        <v>56300</v>
      </c>
      <c r="T12" s="6"/>
      <c r="U12" s="6">
        <v>1383059804</v>
      </c>
      <c r="V12" s="6"/>
      <c r="W12" s="6">
        <v>1951891828.155</v>
      </c>
      <c r="Y12" s="8">
        <v>3.2128892701329709E-2</v>
      </c>
    </row>
    <row r="13" spans="1:25">
      <c r="A13" s="1" t="s">
        <v>19</v>
      </c>
      <c r="C13" s="6">
        <v>1275000</v>
      </c>
      <c r="D13" s="6"/>
      <c r="E13" s="6">
        <v>1374952212</v>
      </c>
      <c r="F13" s="6"/>
      <c r="G13" s="6">
        <v>1195171166.25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1275000</v>
      </c>
      <c r="R13" s="6"/>
      <c r="S13" s="6">
        <v>1294</v>
      </c>
      <c r="T13" s="6"/>
      <c r="U13" s="6">
        <v>1374952212</v>
      </c>
      <c r="V13" s="6"/>
      <c r="W13" s="6">
        <v>1640033392.5</v>
      </c>
      <c r="Y13" s="8">
        <v>2.6995582508297655E-2</v>
      </c>
    </row>
    <row r="14" spans="1:25">
      <c r="A14" s="1" t="s">
        <v>20</v>
      </c>
      <c r="C14" s="6">
        <v>123309</v>
      </c>
      <c r="D14" s="6"/>
      <c r="E14" s="6">
        <v>1124503138</v>
      </c>
      <c r="F14" s="6"/>
      <c r="G14" s="6">
        <v>1442711415.7665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123309</v>
      </c>
      <c r="R14" s="6"/>
      <c r="S14" s="6">
        <v>16840</v>
      </c>
      <c r="T14" s="6"/>
      <c r="U14" s="6">
        <v>1124503138</v>
      </c>
      <c r="V14" s="6"/>
      <c r="W14" s="6">
        <v>2064168244.8180001</v>
      </c>
      <c r="Y14" s="8">
        <v>3.3977005845624741E-2</v>
      </c>
    </row>
    <row r="15" spans="1:25">
      <c r="A15" s="1" t="s">
        <v>21</v>
      </c>
      <c r="C15" s="6">
        <v>100863</v>
      </c>
      <c r="D15" s="6"/>
      <c r="E15" s="6">
        <v>1451246493</v>
      </c>
      <c r="F15" s="6"/>
      <c r="G15" s="6">
        <v>1750589625.5190001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100863</v>
      </c>
      <c r="R15" s="6"/>
      <c r="S15" s="6">
        <v>25400</v>
      </c>
      <c r="T15" s="6"/>
      <c r="U15" s="6">
        <v>1451246493</v>
      </c>
      <c r="V15" s="6"/>
      <c r="W15" s="6">
        <v>2546676774.8099999</v>
      </c>
      <c r="Y15" s="8">
        <v>4.1919282443115692E-2</v>
      </c>
    </row>
    <row r="16" spans="1:25">
      <c r="A16" s="1" t="s">
        <v>22</v>
      </c>
      <c r="C16" s="6">
        <v>61353</v>
      </c>
      <c r="D16" s="6"/>
      <c r="E16" s="6">
        <v>1058293881</v>
      </c>
      <c r="F16" s="6"/>
      <c r="G16" s="6">
        <v>1211830559.5455</v>
      </c>
      <c r="H16" s="6"/>
      <c r="I16" s="6">
        <v>0</v>
      </c>
      <c r="J16" s="6"/>
      <c r="K16" s="6">
        <v>0</v>
      </c>
      <c r="L16" s="6"/>
      <c r="M16" s="6">
        <v>-9524</v>
      </c>
      <c r="N16" s="6"/>
      <c r="O16" s="6">
        <v>300871834</v>
      </c>
      <c r="P16" s="6"/>
      <c r="Q16" s="6">
        <v>51829</v>
      </c>
      <c r="R16" s="6"/>
      <c r="S16" s="6">
        <v>32410</v>
      </c>
      <c r="T16" s="6"/>
      <c r="U16" s="6">
        <v>894011924</v>
      </c>
      <c r="V16" s="6"/>
      <c r="W16" s="6">
        <v>1669783211.5545001</v>
      </c>
      <c r="Y16" s="8">
        <v>2.7485276010006453E-2</v>
      </c>
    </row>
    <row r="17" spans="1:25">
      <c r="A17" s="1" t="s">
        <v>23</v>
      </c>
      <c r="C17" s="6">
        <v>26915</v>
      </c>
      <c r="D17" s="6"/>
      <c r="E17" s="6">
        <v>768802038</v>
      </c>
      <c r="F17" s="6"/>
      <c r="G17" s="6">
        <v>1054141316.55</v>
      </c>
      <c r="H17" s="6"/>
      <c r="I17" s="6">
        <v>0</v>
      </c>
      <c r="J17" s="6"/>
      <c r="K17" s="6">
        <v>0</v>
      </c>
      <c r="L17" s="6"/>
      <c r="M17" s="6">
        <v>-26915</v>
      </c>
      <c r="N17" s="6"/>
      <c r="O17" s="6">
        <v>1196739816</v>
      </c>
      <c r="P17" s="6"/>
      <c r="Q17" s="6">
        <v>0</v>
      </c>
      <c r="R17" s="6"/>
      <c r="S17" s="6">
        <v>0</v>
      </c>
      <c r="T17" s="6"/>
      <c r="U17" s="6">
        <v>0</v>
      </c>
      <c r="V17" s="6"/>
      <c r="W17" s="6">
        <v>0</v>
      </c>
      <c r="Y17" s="8">
        <v>0</v>
      </c>
    </row>
    <row r="18" spans="1:25">
      <c r="A18" s="1" t="s">
        <v>24</v>
      </c>
      <c r="C18" s="6">
        <v>110709</v>
      </c>
      <c r="D18" s="6"/>
      <c r="E18" s="6">
        <v>4986428568</v>
      </c>
      <c r="F18" s="6"/>
      <c r="G18" s="6">
        <v>4842212383.8000002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110709</v>
      </c>
      <c r="R18" s="6"/>
      <c r="S18" s="6">
        <v>60500</v>
      </c>
      <c r="T18" s="6"/>
      <c r="U18" s="6">
        <v>4986428568</v>
      </c>
      <c r="V18" s="6"/>
      <c r="W18" s="6">
        <v>6658042027.7250004</v>
      </c>
      <c r="Y18" s="8">
        <v>0.10959394102895602</v>
      </c>
    </row>
    <row r="19" spans="1:25">
      <c r="A19" s="1" t="s">
        <v>25</v>
      </c>
      <c r="C19" s="6">
        <v>71599</v>
      </c>
      <c r="D19" s="6"/>
      <c r="E19" s="6">
        <v>1289977986</v>
      </c>
      <c r="F19" s="6"/>
      <c r="G19" s="6">
        <v>1333781756.7030001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71599</v>
      </c>
      <c r="R19" s="6"/>
      <c r="S19" s="6">
        <v>22720</v>
      </c>
      <c r="T19" s="6"/>
      <c r="U19" s="6">
        <v>1289977986</v>
      </c>
      <c r="V19" s="6"/>
      <c r="W19" s="6">
        <v>1617050240.7839999</v>
      </c>
      <c r="Y19" s="8">
        <v>2.6617270962150278E-2</v>
      </c>
    </row>
    <row r="20" spans="1:25">
      <c r="A20" s="1" t="s">
        <v>26</v>
      </c>
      <c r="C20" s="6">
        <v>270000</v>
      </c>
      <c r="D20" s="6"/>
      <c r="E20" s="6">
        <v>4894410091</v>
      </c>
      <c r="F20" s="6"/>
      <c r="G20" s="6">
        <v>5022715959</v>
      </c>
      <c r="H20" s="6"/>
      <c r="I20" s="6">
        <v>0</v>
      </c>
      <c r="J20" s="6"/>
      <c r="K20" s="6">
        <v>0</v>
      </c>
      <c r="L20" s="6"/>
      <c r="M20" s="6">
        <v>-77500</v>
      </c>
      <c r="N20" s="6"/>
      <c r="O20" s="6">
        <v>1999432189</v>
      </c>
      <c r="P20" s="6"/>
      <c r="Q20" s="6">
        <v>192500</v>
      </c>
      <c r="R20" s="6"/>
      <c r="S20" s="6">
        <v>25350</v>
      </c>
      <c r="T20" s="6"/>
      <c r="U20" s="6">
        <v>3489533121</v>
      </c>
      <c r="V20" s="6"/>
      <c r="W20" s="6">
        <v>4850839743.75</v>
      </c>
      <c r="Y20" s="8">
        <v>7.9846694058659282E-2</v>
      </c>
    </row>
    <row r="21" spans="1:25">
      <c r="A21" s="1" t="s">
        <v>27</v>
      </c>
      <c r="C21" s="6">
        <v>54355</v>
      </c>
      <c r="D21" s="6"/>
      <c r="E21" s="6">
        <v>1613175335</v>
      </c>
      <c r="F21" s="6"/>
      <c r="G21" s="6">
        <v>1524771406.3050001</v>
      </c>
      <c r="H21" s="6"/>
      <c r="I21" s="6">
        <v>0</v>
      </c>
      <c r="J21" s="6"/>
      <c r="K21" s="6">
        <v>0</v>
      </c>
      <c r="L21" s="6"/>
      <c r="M21" s="6">
        <v>-10814</v>
      </c>
      <c r="N21" s="6"/>
      <c r="O21" s="6">
        <v>401177197</v>
      </c>
      <c r="P21" s="6"/>
      <c r="Q21" s="6">
        <v>43541</v>
      </c>
      <c r="R21" s="6"/>
      <c r="S21" s="6">
        <v>37330</v>
      </c>
      <c r="T21" s="6"/>
      <c r="U21" s="6">
        <v>1292231943</v>
      </c>
      <c r="V21" s="6"/>
      <c r="W21" s="6">
        <v>1615714486.0964999</v>
      </c>
      <c r="Y21" s="8">
        <v>2.6595283924543512E-2</v>
      </c>
    </row>
    <row r="22" spans="1:25">
      <c r="A22" s="1" t="s">
        <v>28</v>
      </c>
      <c r="C22" s="6">
        <v>38343</v>
      </c>
      <c r="D22" s="6"/>
      <c r="E22" s="6">
        <v>1997136192</v>
      </c>
      <c r="F22" s="6"/>
      <c r="G22" s="6">
        <v>2342158094.7674999</v>
      </c>
      <c r="H22" s="6"/>
      <c r="I22" s="6">
        <v>0</v>
      </c>
      <c r="J22" s="6"/>
      <c r="K22" s="6">
        <v>0</v>
      </c>
      <c r="L22" s="6"/>
      <c r="M22" s="6">
        <v>-13164</v>
      </c>
      <c r="N22" s="6"/>
      <c r="O22" s="6">
        <v>1003016938</v>
      </c>
      <c r="P22" s="6"/>
      <c r="Q22" s="6">
        <v>25179</v>
      </c>
      <c r="R22" s="6"/>
      <c r="S22" s="6">
        <v>77350</v>
      </c>
      <c r="T22" s="6"/>
      <c r="U22" s="6">
        <v>1311475164</v>
      </c>
      <c r="V22" s="6"/>
      <c r="W22" s="6">
        <v>1936007455.8824999</v>
      </c>
      <c r="Y22" s="8">
        <v>3.1867429804149833E-2</v>
      </c>
    </row>
    <row r="23" spans="1:25">
      <c r="A23" s="1" t="s">
        <v>29</v>
      </c>
      <c r="C23" s="6">
        <v>347442</v>
      </c>
      <c r="D23" s="6"/>
      <c r="E23" s="6">
        <v>1218878327</v>
      </c>
      <c r="F23" s="6"/>
      <c r="G23" s="6">
        <v>1335564042.6266999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347442</v>
      </c>
      <c r="R23" s="6"/>
      <c r="S23" s="6">
        <v>5399</v>
      </c>
      <c r="T23" s="6"/>
      <c r="U23" s="6">
        <v>1218878327</v>
      </c>
      <c r="V23" s="6"/>
      <c r="W23" s="6">
        <v>1864678113.8199</v>
      </c>
      <c r="Y23" s="8">
        <v>3.0693321308725704E-2</v>
      </c>
    </row>
    <row r="24" spans="1:25">
      <c r="A24" s="1" t="s">
        <v>30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664000</v>
      </c>
      <c r="J24" s="6"/>
      <c r="K24" s="6">
        <v>3994263498</v>
      </c>
      <c r="L24" s="6"/>
      <c r="M24" s="6">
        <v>0</v>
      </c>
      <c r="N24" s="6"/>
      <c r="O24" s="6">
        <v>0</v>
      </c>
      <c r="P24" s="6"/>
      <c r="Q24" s="6">
        <v>664000</v>
      </c>
      <c r="R24" s="6"/>
      <c r="S24" s="6">
        <v>6490</v>
      </c>
      <c r="T24" s="6"/>
      <c r="U24" s="6">
        <v>3994263498</v>
      </c>
      <c r="V24" s="6"/>
      <c r="W24" s="6">
        <v>4283719308</v>
      </c>
      <c r="Y24" s="8">
        <v>7.051167284174778E-2</v>
      </c>
    </row>
    <row r="25" spans="1:25" ht="24.75" thickBot="1">
      <c r="C25" s="6"/>
      <c r="D25" s="6"/>
      <c r="E25" s="7">
        <f>SUM(E9:E24)</f>
        <v>26762986560</v>
      </c>
      <c r="F25" s="6"/>
      <c r="G25" s="7">
        <f>SUM(G9:G24)</f>
        <v>28635434554.417198</v>
      </c>
      <c r="H25" s="6"/>
      <c r="I25" s="6"/>
      <c r="J25" s="6"/>
      <c r="K25" s="7">
        <f>SUM(K9:K24)</f>
        <v>3994263498</v>
      </c>
      <c r="L25" s="6"/>
      <c r="M25" s="6"/>
      <c r="N25" s="6"/>
      <c r="O25" s="7">
        <f>SUM(O9:O24)</f>
        <v>5302396495</v>
      </c>
      <c r="P25" s="6"/>
      <c r="Q25" s="6"/>
      <c r="R25" s="6"/>
      <c r="S25" s="6"/>
      <c r="T25" s="6"/>
      <c r="U25" s="7">
        <f>SUM(U9:U24)</f>
        <v>27173992163</v>
      </c>
      <c r="V25" s="6"/>
      <c r="W25" s="7">
        <f>SUM(W9:W24)</f>
        <v>37240394963.432404</v>
      </c>
      <c r="Y25" s="9">
        <f>SUM(Y9:Y24)</f>
        <v>0.61299127168651946</v>
      </c>
    </row>
    <row r="26" spans="1:25" ht="24.75" thickTop="1"/>
    <row r="27" spans="1:25">
      <c r="Y27" s="3"/>
    </row>
    <row r="28" spans="1:25">
      <c r="Y2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opLeftCell="K1" workbookViewId="0">
      <selection activeCell="AK13" sqref="AK13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32</v>
      </c>
      <c r="B6" s="17" t="s">
        <v>32</v>
      </c>
      <c r="C6" s="17" t="s">
        <v>32</v>
      </c>
      <c r="D6" s="17" t="s">
        <v>32</v>
      </c>
      <c r="E6" s="17" t="s">
        <v>32</v>
      </c>
      <c r="F6" s="17" t="s">
        <v>32</v>
      </c>
      <c r="G6" s="17" t="s">
        <v>32</v>
      </c>
      <c r="H6" s="17" t="s">
        <v>32</v>
      </c>
      <c r="I6" s="17" t="s">
        <v>32</v>
      </c>
      <c r="J6" s="17" t="s">
        <v>32</v>
      </c>
      <c r="K6" s="17" t="s">
        <v>32</v>
      </c>
      <c r="L6" s="17" t="s">
        <v>32</v>
      </c>
      <c r="M6" s="17" t="s">
        <v>32</v>
      </c>
      <c r="O6" s="17" t="s">
        <v>151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33</v>
      </c>
      <c r="C7" s="16" t="s">
        <v>34</v>
      </c>
      <c r="E7" s="16" t="s">
        <v>35</v>
      </c>
      <c r="G7" s="16" t="s">
        <v>36</v>
      </c>
      <c r="I7" s="16" t="s">
        <v>37</v>
      </c>
      <c r="K7" s="16" t="s">
        <v>38</v>
      </c>
      <c r="M7" s="16" t="s">
        <v>31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39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33</v>
      </c>
      <c r="C8" s="17" t="s">
        <v>34</v>
      </c>
      <c r="E8" s="17" t="s">
        <v>35</v>
      </c>
      <c r="G8" s="17" t="s">
        <v>36</v>
      </c>
      <c r="I8" s="17" t="s">
        <v>37</v>
      </c>
      <c r="K8" s="17" t="s">
        <v>38</v>
      </c>
      <c r="M8" s="17" t="s">
        <v>31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39</v>
      </c>
      <c r="AG8" s="17" t="s">
        <v>8</v>
      </c>
      <c r="AI8" s="17" t="s">
        <v>9</v>
      </c>
      <c r="AK8" s="17" t="s">
        <v>13</v>
      </c>
    </row>
    <row r="9" spans="1:37">
      <c r="A9" s="1" t="s">
        <v>40</v>
      </c>
      <c r="C9" s="4" t="s">
        <v>41</v>
      </c>
      <c r="D9" s="4"/>
      <c r="E9" s="4" t="s">
        <v>41</v>
      </c>
      <c r="F9" s="4"/>
      <c r="G9" s="4" t="s">
        <v>42</v>
      </c>
      <c r="H9" s="4"/>
      <c r="I9" s="4" t="s">
        <v>43</v>
      </c>
      <c r="J9" s="4"/>
      <c r="K9" s="10">
        <v>0</v>
      </c>
      <c r="L9" s="4"/>
      <c r="M9" s="10">
        <v>0</v>
      </c>
      <c r="N9" s="4"/>
      <c r="O9" s="10">
        <v>1083</v>
      </c>
      <c r="P9" s="4"/>
      <c r="Q9" s="10">
        <v>1000873373</v>
      </c>
      <c r="R9" s="4"/>
      <c r="S9" s="10">
        <v>1009162226</v>
      </c>
      <c r="T9" s="4"/>
      <c r="U9" s="10">
        <v>0</v>
      </c>
      <c r="V9" s="4"/>
      <c r="W9" s="10">
        <v>0</v>
      </c>
      <c r="X9" s="4"/>
      <c r="Y9" s="10">
        <v>0</v>
      </c>
      <c r="Z9" s="4"/>
      <c r="AA9" s="10">
        <v>0</v>
      </c>
      <c r="AB9" s="4"/>
      <c r="AC9" s="10">
        <v>1083</v>
      </c>
      <c r="AD9" s="4"/>
      <c r="AE9" s="10">
        <v>945990</v>
      </c>
      <c r="AF9" s="4"/>
      <c r="AG9" s="10">
        <v>1000873373</v>
      </c>
      <c r="AH9" s="4"/>
      <c r="AI9" s="10">
        <v>1024321478</v>
      </c>
      <c r="AJ9" s="4"/>
      <c r="AK9" s="8">
        <v>1.6860726800335804E-2</v>
      </c>
    </row>
    <row r="10" spans="1:37">
      <c r="A10" s="1" t="s">
        <v>44</v>
      </c>
      <c r="C10" s="4" t="s">
        <v>41</v>
      </c>
      <c r="D10" s="4"/>
      <c r="E10" s="4" t="s">
        <v>41</v>
      </c>
      <c r="F10" s="4"/>
      <c r="G10" s="4" t="s">
        <v>45</v>
      </c>
      <c r="H10" s="4"/>
      <c r="I10" s="4" t="s">
        <v>46</v>
      </c>
      <c r="J10" s="4"/>
      <c r="K10" s="10">
        <v>0</v>
      </c>
      <c r="L10" s="4"/>
      <c r="M10" s="10">
        <v>0</v>
      </c>
      <c r="N10" s="4"/>
      <c r="O10" s="10">
        <v>1197</v>
      </c>
      <c r="P10" s="4"/>
      <c r="Q10" s="10">
        <v>1001471982</v>
      </c>
      <c r="R10" s="4"/>
      <c r="S10" s="10">
        <v>1016146595</v>
      </c>
      <c r="T10" s="4"/>
      <c r="U10" s="10">
        <v>0</v>
      </c>
      <c r="V10" s="4"/>
      <c r="W10" s="10">
        <v>0</v>
      </c>
      <c r="X10" s="4"/>
      <c r="Y10" s="10">
        <v>0</v>
      </c>
      <c r="Z10" s="4"/>
      <c r="AA10" s="10">
        <v>0</v>
      </c>
      <c r="AB10" s="4"/>
      <c r="AC10" s="10">
        <v>1197</v>
      </c>
      <c r="AD10" s="4"/>
      <c r="AE10" s="10">
        <v>868392</v>
      </c>
      <c r="AF10" s="4"/>
      <c r="AG10" s="10">
        <v>1001471982</v>
      </c>
      <c r="AH10" s="4"/>
      <c r="AI10" s="10">
        <v>1039276820</v>
      </c>
      <c r="AJ10" s="4"/>
      <c r="AK10" s="8">
        <v>1.7106897500729523E-2</v>
      </c>
    </row>
    <row r="11" spans="1:37">
      <c r="A11" s="1" t="s">
        <v>47</v>
      </c>
      <c r="C11" s="4" t="s">
        <v>41</v>
      </c>
      <c r="D11" s="4"/>
      <c r="E11" s="4" t="s">
        <v>41</v>
      </c>
      <c r="F11" s="4"/>
      <c r="G11" s="4" t="s">
        <v>48</v>
      </c>
      <c r="H11" s="4"/>
      <c r="I11" s="4" t="s">
        <v>46</v>
      </c>
      <c r="J11" s="4"/>
      <c r="K11" s="10">
        <v>0</v>
      </c>
      <c r="L11" s="4"/>
      <c r="M11" s="10">
        <v>0</v>
      </c>
      <c r="N11" s="4"/>
      <c r="O11" s="10">
        <v>2975</v>
      </c>
      <c r="P11" s="4"/>
      <c r="Q11" s="10">
        <v>2499452943</v>
      </c>
      <c r="R11" s="4"/>
      <c r="S11" s="10">
        <v>2498547056</v>
      </c>
      <c r="T11" s="4"/>
      <c r="U11" s="10">
        <v>0</v>
      </c>
      <c r="V11" s="4"/>
      <c r="W11" s="10">
        <v>0</v>
      </c>
      <c r="X11" s="4"/>
      <c r="Y11" s="10">
        <v>0</v>
      </c>
      <c r="Z11" s="4"/>
      <c r="AA11" s="10">
        <v>0</v>
      </c>
      <c r="AB11" s="4"/>
      <c r="AC11" s="10">
        <v>2975</v>
      </c>
      <c r="AD11" s="4"/>
      <c r="AE11" s="10">
        <v>856640</v>
      </c>
      <c r="AF11" s="4"/>
      <c r="AG11" s="10">
        <v>2499452943</v>
      </c>
      <c r="AH11" s="4"/>
      <c r="AI11" s="10">
        <v>2548042083</v>
      </c>
      <c r="AJ11" s="4"/>
      <c r="AK11" s="8">
        <v>4.1941755942777929E-2</v>
      </c>
    </row>
    <row r="12" spans="1:37">
      <c r="A12" s="1" t="s">
        <v>49</v>
      </c>
      <c r="C12" s="4" t="s">
        <v>41</v>
      </c>
      <c r="D12" s="4"/>
      <c r="E12" s="4" t="s">
        <v>41</v>
      </c>
      <c r="F12" s="4"/>
      <c r="G12" s="4" t="s">
        <v>48</v>
      </c>
      <c r="H12" s="4"/>
      <c r="I12" s="4" t="s">
        <v>50</v>
      </c>
      <c r="J12" s="4"/>
      <c r="K12" s="10">
        <v>0</v>
      </c>
      <c r="L12" s="4"/>
      <c r="M12" s="10">
        <v>0</v>
      </c>
      <c r="N12" s="4"/>
      <c r="O12" s="10">
        <v>3655</v>
      </c>
      <c r="P12" s="4"/>
      <c r="Q12" s="10">
        <v>2997643223</v>
      </c>
      <c r="R12" s="4"/>
      <c r="S12" s="10">
        <v>3024033739</v>
      </c>
      <c r="T12" s="4"/>
      <c r="U12" s="10">
        <v>0</v>
      </c>
      <c r="V12" s="4"/>
      <c r="W12" s="10">
        <v>0</v>
      </c>
      <c r="X12" s="4"/>
      <c r="Y12" s="10">
        <v>0</v>
      </c>
      <c r="Z12" s="4"/>
      <c r="AA12" s="10">
        <v>0</v>
      </c>
      <c r="AB12" s="4"/>
      <c r="AC12" s="10">
        <v>3655</v>
      </c>
      <c r="AD12" s="4"/>
      <c r="AE12" s="10">
        <v>845634</v>
      </c>
      <c r="AF12" s="4"/>
      <c r="AG12" s="10">
        <v>2997643223</v>
      </c>
      <c r="AH12" s="4"/>
      <c r="AI12" s="10">
        <v>3090232063</v>
      </c>
      <c r="AJ12" s="4"/>
      <c r="AK12" s="8">
        <v>5.0866412237702885E-2</v>
      </c>
    </row>
    <row r="13" spans="1:37">
      <c r="A13" s="1" t="s">
        <v>51</v>
      </c>
      <c r="C13" s="4" t="s">
        <v>41</v>
      </c>
      <c r="D13" s="4"/>
      <c r="E13" s="4" t="s">
        <v>41</v>
      </c>
      <c r="F13" s="4"/>
      <c r="G13" s="4" t="s">
        <v>52</v>
      </c>
      <c r="H13" s="4"/>
      <c r="I13" s="4" t="s">
        <v>53</v>
      </c>
      <c r="J13" s="4"/>
      <c r="K13" s="10">
        <v>0</v>
      </c>
      <c r="L13" s="4"/>
      <c r="M13" s="10">
        <v>0</v>
      </c>
      <c r="N13" s="4"/>
      <c r="O13" s="10">
        <v>5000</v>
      </c>
      <c r="P13" s="4"/>
      <c r="Q13" s="10">
        <v>3995224002</v>
      </c>
      <c r="R13" s="4"/>
      <c r="S13" s="10">
        <v>4043017070</v>
      </c>
      <c r="T13" s="4"/>
      <c r="U13" s="10">
        <v>0</v>
      </c>
      <c r="V13" s="4"/>
      <c r="W13" s="10">
        <v>0</v>
      </c>
      <c r="X13" s="4"/>
      <c r="Y13" s="10">
        <v>0</v>
      </c>
      <c r="Z13" s="4"/>
      <c r="AA13" s="10">
        <v>0</v>
      </c>
      <c r="AB13" s="4"/>
      <c r="AC13" s="10">
        <v>5000</v>
      </c>
      <c r="AD13" s="4"/>
      <c r="AE13" s="10">
        <v>825020</v>
      </c>
      <c r="AF13" s="4"/>
      <c r="AG13" s="10">
        <v>3995224002</v>
      </c>
      <c r="AH13" s="4"/>
      <c r="AI13" s="10">
        <v>4124352325</v>
      </c>
      <c r="AJ13" s="4"/>
      <c r="AK13" s="8">
        <v>6.7888430803903138E-2</v>
      </c>
    </row>
    <row r="14" spans="1:37">
      <c r="A14" s="1" t="s">
        <v>54</v>
      </c>
      <c r="C14" s="4" t="s">
        <v>41</v>
      </c>
      <c r="D14" s="4"/>
      <c r="E14" s="4" t="s">
        <v>41</v>
      </c>
      <c r="F14" s="4"/>
      <c r="G14" s="4" t="s">
        <v>55</v>
      </c>
      <c r="H14" s="4"/>
      <c r="I14" s="4" t="s">
        <v>56</v>
      </c>
      <c r="J14" s="4"/>
      <c r="K14" s="10">
        <v>16</v>
      </c>
      <c r="L14" s="4"/>
      <c r="M14" s="10">
        <v>16</v>
      </c>
      <c r="N14" s="4"/>
      <c r="O14" s="10">
        <v>7900</v>
      </c>
      <c r="P14" s="4"/>
      <c r="Q14" s="10">
        <v>7674897821</v>
      </c>
      <c r="R14" s="4"/>
      <c r="S14" s="10">
        <v>7689650998</v>
      </c>
      <c r="T14" s="4"/>
      <c r="U14" s="10">
        <v>2041</v>
      </c>
      <c r="V14" s="4"/>
      <c r="W14" s="10">
        <v>1999766810</v>
      </c>
      <c r="X14" s="4"/>
      <c r="Y14" s="10">
        <v>0</v>
      </c>
      <c r="Z14" s="4"/>
      <c r="AA14" s="10">
        <v>0</v>
      </c>
      <c r="AB14" s="4"/>
      <c r="AC14" s="10">
        <v>9941</v>
      </c>
      <c r="AD14" s="4"/>
      <c r="AE14" s="10">
        <v>976860</v>
      </c>
      <c r="AF14" s="4"/>
      <c r="AG14" s="10">
        <v>9674664631</v>
      </c>
      <c r="AH14" s="4"/>
      <c r="AI14" s="10">
        <v>9709205147</v>
      </c>
      <c r="AJ14" s="4"/>
      <c r="AK14" s="8">
        <v>0.15981726337674357</v>
      </c>
    </row>
    <row r="15" spans="1:37" ht="24.75" thickBo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2">
        <f>SUM(Q9:Q14)</f>
        <v>19169563344</v>
      </c>
      <c r="R15" s="4"/>
      <c r="S15" s="12">
        <f>SUM(S9:S14)</f>
        <v>19280557684</v>
      </c>
      <c r="T15" s="4"/>
      <c r="U15" s="4"/>
      <c r="V15" s="4"/>
      <c r="W15" s="12">
        <f>SUM(W9:W14)</f>
        <v>1999766810</v>
      </c>
      <c r="X15" s="4"/>
      <c r="Y15" s="4"/>
      <c r="Z15" s="4"/>
      <c r="AA15" s="12">
        <f>SUM(AA9:AA14)</f>
        <v>0</v>
      </c>
      <c r="AB15" s="4"/>
      <c r="AC15" s="4"/>
      <c r="AD15" s="4"/>
      <c r="AE15" s="4"/>
      <c r="AF15" s="4"/>
      <c r="AG15" s="12">
        <f>SUM(AG9:AG14)</f>
        <v>21169330154</v>
      </c>
      <c r="AH15" s="4"/>
      <c r="AI15" s="12">
        <f>SUM(AI9:AI14)</f>
        <v>21535429916</v>
      </c>
      <c r="AJ15" s="4"/>
      <c r="AK15" s="13">
        <f>SUM(AK9:AK14)</f>
        <v>0.35448148666219281</v>
      </c>
    </row>
    <row r="16" spans="1:37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3:3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3:37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S8" sqref="S8:S10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58</v>
      </c>
      <c r="C6" s="17" t="s">
        <v>59</v>
      </c>
      <c r="D6" s="17" t="s">
        <v>59</v>
      </c>
      <c r="E6" s="17" t="s">
        <v>59</v>
      </c>
      <c r="F6" s="17" t="s">
        <v>59</v>
      </c>
      <c r="G6" s="17" t="s">
        <v>59</v>
      </c>
      <c r="H6" s="17" t="s">
        <v>59</v>
      </c>
      <c r="I6" s="17" t="s">
        <v>59</v>
      </c>
      <c r="K6" s="17" t="s">
        <v>151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58</v>
      </c>
      <c r="C7" s="17" t="s">
        <v>60</v>
      </c>
      <c r="E7" s="17" t="s">
        <v>61</v>
      </c>
      <c r="G7" s="17" t="s">
        <v>62</v>
      </c>
      <c r="I7" s="17" t="s">
        <v>38</v>
      </c>
      <c r="K7" s="17" t="s">
        <v>63</v>
      </c>
      <c r="M7" s="17" t="s">
        <v>64</v>
      </c>
      <c r="O7" s="17" t="s">
        <v>65</v>
      </c>
      <c r="Q7" s="17" t="s">
        <v>63</v>
      </c>
      <c r="S7" s="17" t="s">
        <v>57</v>
      </c>
    </row>
    <row r="8" spans="1:19">
      <c r="A8" s="1" t="s">
        <v>66</v>
      </c>
      <c r="C8" s="4" t="s">
        <v>67</v>
      </c>
      <c r="D8" s="4"/>
      <c r="E8" s="4" t="s">
        <v>68</v>
      </c>
      <c r="F8" s="4"/>
      <c r="G8" s="4" t="s">
        <v>69</v>
      </c>
      <c r="H8" s="4"/>
      <c r="I8" s="10">
        <v>8</v>
      </c>
      <c r="J8" s="4"/>
      <c r="K8" s="10">
        <v>37427691</v>
      </c>
      <c r="L8" s="4"/>
      <c r="M8" s="10">
        <v>147948</v>
      </c>
      <c r="N8" s="4"/>
      <c r="O8" s="10">
        <v>0</v>
      </c>
      <c r="P8" s="4"/>
      <c r="Q8" s="10">
        <v>37575639</v>
      </c>
      <c r="R8" s="4"/>
      <c r="S8" s="8">
        <v>6.1850951789477497E-4</v>
      </c>
    </row>
    <row r="9" spans="1:19">
      <c r="A9" s="1" t="s">
        <v>70</v>
      </c>
      <c r="C9" s="4" t="s">
        <v>71</v>
      </c>
      <c r="D9" s="4"/>
      <c r="E9" s="4" t="s">
        <v>68</v>
      </c>
      <c r="F9" s="4"/>
      <c r="G9" s="4" t="s">
        <v>72</v>
      </c>
      <c r="H9" s="4"/>
      <c r="I9" s="10">
        <v>8</v>
      </c>
      <c r="J9" s="4"/>
      <c r="K9" s="10">
        <v>10732118</v>
      </c>
      <c r="L9" s="4"/>
      <c r="M9" s="10">
        <v>43878</v>
      </c>
      <c r="N9" s="4"/>
      <c r="O9" s="10">
        <v>0</v>
      </c>
      <c r="P9" s="4"/>
      <c r="Q9" s="10">
        <v>10775996</v>
      </c>
      <c r="R9" s="4"/>
      <c r="S9" s="8">
        <v>1.7737705247796381E-4</v>
      </c>
    </row>
    <row r="10" spans="1:19">
      <c r="A10" s="1" t="s">
        <v>73</v>
      </c>
      <c r="C10" s="4" t="s">
        <v>74</v>
      </c>
      <c r="D10" s="4"/>
      <c r="E10" s="4" t="s">
        <v>68</v>
      </c>
      <c r="F10" s="4"/>
      <c r="G10" s="4" t="s">
        <v>75</v>
      </c>
      <c r="H10" s="4"/>
      <c r="I10" s="10">
        <v>8</v>
      </c>
      <c r="J10" s="4"/>
      <c r="K10" s="10">
        <v>3805013120</v>
      </c>
      <c r="L10" s="4"/>
      <c r="M10" s="10">
        <v>1051726542</v>
      </c>
      <c r="N10" s="4"/>
      <c r="O10" s="10">
        <v>3600000000</v>
      </c>
      <c r="P10" s="4"/>
      <c r="Q10" s="10">
        <v>1256739662</v>
      </c>
      <c r="R10" s="4"/>
      <c r="S10" s="8">
        <v>2.0686419796157356E-2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2">
        <f>SUM(K8:K10)</f>
        <v>3853172929</v>
      </c>
      <c r="L11" s="4"/>
      <c r="M11" s="12">
        <f>SUM(M8:M10)</f>
        <v>1051918368</v>
      </c>
      <c r="N11" s="4"/>
      <c r="O11" s="12">
        <f>SUM(SUM(O8:O10))</f>
        <v>3600000000</v>
      </c>
      <c r="P11" s="4"/>
      <c r="Q11" s="12">
        <f>SUM(Q8:Q10)</f>
        <v>1305091297</v>
      </c>
      <c r="R11" s="4"/>
      <c r="S11" s="13">
        <f>SUM(S8:S10)</f>
        <v>2.1482306366530094E-2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M13" sqref="M13:S18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77</v>
      </c>
      <c r="B6" s="17" t="s">
        <v>77</v>
      </c>
      <c r="C6" s="17" t="s">
        <v>77</v>
      </c>
      <c r="D6" s="17" t="s">
        <v>77</v>
      </c>
      <c r="E6" s="17" t="s">
        <v>77</v>
      </c>
      <c r="F6" s="17" t="s">
        <v>77</v>
      </c>
      <c r="G6" s="17" t="s">
        <v>77</v>
      </c>
      <c r="I6" s="17" t="s">
        <v>78</v>
      </c>
      <c r="J6" s="17" t="s">
        <v>78</v>
      </c>
      <c r="K6" s="17" t="s">
        <v>78</v>
      </c>
      <c r="L6" s="17" t="s">
        <v>78</v>
      </c>
      <c r="M6" s="17" t="s">
        <v>78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24.75">
      <c r="A7" s="17" t="s">
        <v>80</v>
      </c>
      <c r="C7" s="17" t="s">
        <v>81</v>
      </c>
      <c r="E7" s="17" t="s">
        <v>37</v>
      </c>
      <c r="G7" s="17" t="s">
        <v>38</v>
      </c>
      <c r="I7" s="17" t="s">
        <v>82</v>
      </c>
      <c r="K7" s="17" t="s">
        <v>83</v>
      </c>
      <c r="M7" s="17" t="s">
        <v>84</v>
      </c>
      <c r="O7" s="17" t="s">
        <v>82</v>
      </c>
      <c r="Q7" s="17" t="s">
        <v>83</v>
      </c>
      <c r="S7" s="17" t="s">
        <v>84</v>
      </c>
    </row>
    <row r="8" spans="1:19">
      <c r="A8" s="1" t="s">
        <v>54</v>
      </c>
      <c r="C8" s="4" t="s">
        <v>152</v>
      </c>
      <c r="D8" s="4"/>
      <c r="E8" s="4" t="s">
        <v>56</v>
      </c>
      <c r="F8" s="4"/>
      <c r="G8" s="10">
        <v>16</v>
      </c>
      <c r="I8" s="10">
        <v>107699785</v>
      </c>
      <c r="J8" s="4"/>
      <c r="K8" s="4">
        <v>0</v>
      </c>
      <c r="L8" s="4"/>
      <c r="M8" s="10">
        <v>107699785</v>
      </c>
      <c r="N8" s="4"/>
      <c r="O8" s="10">
        <v>485537413</v>
      </c>
      <c r="P8" s="4"/>
      <c r="Q8" s="4">
        <v>0</v>
      </c>
      <c r="R8" s="4"/>
      <c r="S8" s="10">
        <v>485537413</v>
      </c>
    </row>
    <row r="9" spans="1:19">
      <c r="A9" s="1" t="s">
        <v>66</v>
      </c>
      <c r="C9" s="10">
        <v>30</v>
      </c>
      <c r="D9" s="4"/>
      <c r="E9" s="4" t="s">
        <v>152</v>
      </c>
      <c r="F9" s="4"/>
      <c r="G9" s="10">
        <v>8</v>
      </c>
      <c r="I9" s="10">
        <v>147948</v>
      </c>
      <c r="J9" s="4"/>
      <c r="K9" s="10">
        <v>0</v>
      </c>
      <c r="L9" s="4"/>
      <c r="M9" s="10">
        <v>147948</v>
      </c>
      <c r="N9" s="4"/>
      <c r="O9" s="10">
        <v>37016815</v>
      </c>
      <c r="P9" s="4"/>
      <c r="Q9" s="10">
        <v>0</v>
      </c>
      <c r="R9" s="4"/>
      <c r="S9" s="10">
        <v>37016815</v>
      </c>
    </row>
    <row r="10" spans="1:19">
      <c r="A10" s="1" t="s">
        <v>70</v>
      </c>
      <c r="C10" s="10">
        <v>27</v>
      </c>
      <c r="D10" s="4"/>
      <c r="E10" s="4" t="s">
        <v>152</v>
      </c>
      <c r="F10" s="4"/>
      <c r="G10" s="10">
        <v>8</v>
      </c>
      <c r="I10" s="10">
        <v>43878</v>
      </c>
      <c r="J10" s="4"/>
      <c r="K10" s="10">
        <v>0</v>
      </c>
      <c r="L10" s="4"/>
      <c r="M10" s="10">
        <v>43878</v>
      </c>
      <c r="N10" s="4"/>
      <c r="O10" s="10">
        <v>33884657</v>
      </c>
      <c r="P10" s="4"/>
      <c r="Q10" s="10">
        <v>0</v>
      </c>
      <c r="R10" s="4"/>
      <c r="S10" s="10">
        <v>33884657</v>
      </c>
    </row>
    <row r="11" spans="1:19">
      <c r="A11" s="1" t="s">
        <v>73</v>
      </c>
      <c r="C11" s="10">
        <v>17</v>
      </c>
      <c r="D11" s="4"/>
      <c r="E11" s="4" t="s">
        <v>152</v>
      </c>
      <c r="F11" s="4"/>
      <c r="G11" s="10">
        <v>8</v>
      </c>
      <c r="I11" s="10">
        <v>2763842</v>
      </c>
      <c r="J11" s="4"/>
      <c r="K11" s="10">
        <v>0</v>
      </c>
      <c r="L11" s="4"/>
      <c r="M11" s="10">
        <v>2763842</v>
      </c>
      <c r="N11" s="4"/>
      <c r="O11" s="10">
        <v>42710397</v>
      </c>
      <c r="P11" s="4"/>
      <c r="Q11" s="10">
        <v>0</v>
      </c>
      <c r="R11" s="4"/>
      <c r="S11" s="10">
        <v>42710397</v>
      </c>
    </row>
    <row r="12" spans="1:19" ht="24.75" thickBot="1">
      <c r="C12" s="4"/>
      <c r="D12" s="4"/>
      <c r="E12" s="4"/>
      <c r="F12" s="4"/>
      <c r="G12" s="4"/>
      <c r="I12" s="12">
        <f>SUM(I8:I11)</f>
        <v>110655453</v>
      </c>
      <c r="J12" s="4"/>
      <c r="K12" s="11">
        <f>SUM(K8:K11)</f>
        <v>0</v>
      </c>
      <c r="L12" s="4"/>
      <c r="M12" s="12">
        <f>SUM(M8:M11)</f>
        <v>110655453</v>
      </c>
      <c r="N12" s="4"/>
      <c r="O12" s="12">
        <f>SUM(O8:O11)</f>
        <v>599149282</v>
      </c>
      <c r="P12" s="4"/>
      <c r="Q12" s="11">
        <f>SUM(Q8:Q11)</f>
        <v>0</v>
      </c>
      <c r="R12" s="4"/>
      <c r="S12" s="12">
        <f>SUM(S8:S11)</f>
        <v>599149282</v>
      </c>
    </row>
    <row r="13" spans="1:19" ht="24.75" thickTop="1">
      <c r="C13" s="4"/>
      <c r="D13" s="4"/>
      <c r="E13" s="4"/>
      <c r="F13" s="4"/>
      <c r="G13" s="4"/>
      <c r="I13" s="4"/>
      <c r="J13" s="4"/>
      <c r="K13" s="4"/>
      <c r="L13" s="4"/>
      <c r="M13" s="10"/>
      <c r="N13" s="10"/>
      <c r="O13" s="10"/>
      <c r="P13" s="10"/>
      <c r="Q13" s="10"/>
      <c r="R13" s="10"/>
      <c r="S13" s="10"/>
    </row>
    <row r="14" spans="1:19">
      <c r="C14" s="4"/>
      <c r="D14" s="4"/>
      <c r="E14" s="4"/>
      <c r="F14" s="4"/>
      <c r="G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M16" s="3"/>
      <c r="N16" s="3"/>
      <c r="O16" s="3"/>
      <c r="P16" s="3"/>
      <c r="Q16" s="3"/>
      <c r="R16" s="3"/>
      <c r="S1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G12" sqref="G12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76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80</v>
      </c>
      <c r="C6" s="17" t="s">
        <v>63</v>
      </c>
      <c r="E6" s="17" t="s">
        <v>138</v>
      </c>
      <c r="G6" s="17" t="s">
        <v>13</v>
      </c>
    </row>
    <row r="7" spans="1:7">
      <c r="A7" s="1" t="s">
        <v>148</v>
      </c>
      <c r="C7" s="10">
        <v>10941248313</v>
      </c>
      <c r="D7" s="4"/>
      <c r="E7" s="8">
        <f>C7/$C$11</f>
        <v>0.96765019623570925</v>
      </c>
      <c r="F7" s="4"/>
      <c r="G7" s="8">
        <v>0.18009716931868144</v>
      </c>
    </row>
    <row r="8" spans="1:7">
      <c r="A8" s="1" t="s">
        <v>149</v>
      </c>
      <c r="C8" s="10">
        <v>362805207</v>
      </c>
      <c r="D8" s="4"/>
      <c r="E8" s="8">
        <f t="shared" ref="E8:E10" si="0">C8/$C$11</f>
        <v>3.2086697943941186E-2</v>
      </c>
      <c r="F8" s="4"/>
      <c r="G8" s="8">
        <v>5.9719137090731584E-3</v>
      </c>
    </row>
    <row r="9" spans="1:7">
      <c r="A9" s="1" t="s">
        <v>150</v>
      </c>
      <c r="C9" s="10">
        <v>2955668</v>
      </c>
      <c r="D9" s="4"/>
      <c r="E9" s="8">
        <f t="shared" si="0"/>
        <v>2.6140095155407394E-4</v>
      </c>
      <c r="F9" s="4"/>
      <c r="G9" s="8">
        <v>4.8651435834185377E-5</v>
      </c>
    </row>
    <row r="10" spans="1:7">
      <c r="A10" s="1" t="s">
        <v>145</v>
      </c>
      <c r="C10" s="10">
        <v>19277</v>
      </c>
      <c r="D10" s="4"/>
      <c r="E10" s="8">
        <f t="shared" si="0"/>
        <v>1.704868795516913E-6</v>
      </c>
      <c r="F10" s="4"/>
      <c r="G10" s="8">
        <v>3.1730685874583735E-7</v>
      </c>
    </row>
    <row r="11" spans="1:7" ht="24.75" thickBot="1">
      <c r="C11" s="12">
        <f>SUM(C7:C10)</f>
        <v>11307028465</v>
      </c>
      <c r="D11" s="4"/>
      <c r="E11" s="9">
        <f>SUM(E7:E10)</f>
        <v>0.99999999999999989</v>
      </c>
      <c r="F11" s="4"/>
      <c r="G11" s="9">
        <f>SUM(G7:G10)</f>
        <v>0.18611805177044752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56"/>
  <sheetViews>
    <sheetView rightToLeft="1" topLeftCell="A5" workbookViewId="0">
      <selection activeCell="O25" sqref="O25"/>
    </sheetView>
  </sheetViews>
  <sheetFormatPr defaultRowHeight="24"/>
  <cols>
    <col min="1" max="1" width="34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6" t="s">
        <v>3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I6" s="17" t="s">
        <v>78</v>
      </c>
      <c r="J6" s="17" t="s">
        <v>78</v>
      </c>
      <c r="K6" s="17" t="s">
        <v>78</v>
      </c>
      <c r="L6" s="17" t="s">
        <v>78</v>
      </c>
      <c r="M6" s="17" t="s">
        <v>78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21" ht="24.75">
      <c r="A7" s="17" t="s">
        <v>3</v>
      </c>
      <c r="C7" s="17" t="s">
        <v>87</v>
      </c>
      <c r="E7" s="17" t="s">
        <v>88</v>
      </c>
      <c r="G7" s="17" t="s">
        <v>89</v>
      </c>
      <c r="I7" s="17" t="s">
        <v>90</v>
      </c>
      <c r="K7" s="17" t="s">
        <v>83</v>
      </c>
      <c r="M7" s="17" t="s">
        <v>91</v>
      </c>
      <c r="O7" s="17" t="s">
        <v>90</v>
      </c>
      <c r="Q7" s="17" t="s">
        <v>83</v>
      </c>
      <c r="S7" s="17" t="s">
        <v>91</v>
      </c>
    </row>
    <row r="8" spans="1:21">
      <c r="A8" s="1" t="s">
        <v>92</v>
      </c>
      <c r="C8" s="4" t="s">
        <v>93</v>
      </c>
      <c r="D8" s="4"/>
      <c r="E8" s="10">
        <v>27657</v>
      </c>
      <c r="F8" s="4"/>
      <c r="G8" s="10">
        <v>6130</v>
      </c>
      <c r="H8" s="4"/>
      <c r="I8" s="10">
        <v>0</v>
      </c>
      <c r="J8" s="4"/>
      <c r="K8" s="10">
        <v>0</v>
      </c>
      <c r="L8" s="4"/>
      <c r="M8" s="10">
        <v>0</v>
      </c>
      <c r="N8" s="4"/>
      <c r="O8" s="10">
        <v>169537410</v>
      </c>
      <c r="P8" s="4"/>
      <c r="Q8" s="10">
        <v>0</v>
      </c>
      <c r="R8" s="4"/>
      <c r="S8" s="10">
        <v>169537410</v>
      </c>
      <c r="T8" s="4"/>
      <c r="U8" s="4"/>
    </row>
    <row r="9" spans="1:21">
      <c r="A9" s="1" t="s">
        <v>15</v>
      </c>
      <c r="C9" s="4" t="s">
        <v>94</v>
      </c>
      <c r="D9" s="4"/>
      <c r="E9" s="10">
        <v>361458</v>
      </c>
      <c r="F9" s="4"/>
      <c r="G9" s="10">
        <v>650</v>
      </c>
      <c r="H9" s="4"/>
      <c r="I9" s="10">
        <v>0</v>
      </c>
      <c r="J9" s="4"/>
      <c r="K9" s="10">
        <v>0</v>
      </c>
      <c r="L9" s="4"/>
      <c r="M9" s="10">
        <v>0</v>
      </c>
      <c r="N9" s="4"/>
      <c r="O9" s="10">
        <v>234947700</v>
      </c>
      <c r="P9" s="4"/>
      <c r="Q9" s="10">
        <v>0</v>
      </c>
      <c r="R9" s="4"/>
      <c r="S9" s="10">
        <v>234947700</v>
      </c>
      <c r="T9" s="4"/>
      <c r="U9" s="4"/>
    </row>
    <row r="10" spans="1:21">
      <c r="A10" s="1" t="s">
        <v>95</v>
      </c>
      <c r="C10" s="4" t="s">
        <v>96</v>
      </c>
      <c r="D10" s="4"/>
      <c r="E10" s="10">
        <v>135507</v>
      </c>
      <c r="F10" s="4"/>
      <c r="G10" s="10">
        <v>1700</v>
      </c>
      <c r="H10" s="4"/>
      <c r="I10" s="10">
        <v>0</v>
      </c>
      <c r="J10" s="4"/>
      <c r="K10" s="10">
        <v>0</v>
      </c>
      <c r="L10" s="4"/>
      <c r="M10" s="10">
        <v>0</v>
      </c>
      <c r="N10" s="4"/>
      <c r="O10" s="10">
        <v>230361900</v>
      </c>
      <c r="P10" s="4"/>
      <c r="Q10" s="10">
        <v>0</v>
      </c>
      <c r="R10" s="4"/>
      <c r="S10" s="10">
        <v>230361900</v>
      </c>
      <c r="T10" s="4"/>
      <c r="U10" s="4"/>
    </row>
    <row r="11" spans="1:21">
      <c r="A11" s="1" t="s">
        <v>27</v>
      </c>
      <c r="C11" s="4" t="s">
        <v>97</v>
      </c>
      <c r="D11" s="4"/>
      <c r="E11" s="10">
        <v>54355</v>
      </c>
      <c r="F11" s="4"/>
      <c r="G11" s="10">
        <v>5100</v>
      </c>
      <c r="H11" s="4"/>
      <c r="I11" s="10">
        <v>0</v>
      </c>
      <c r="J11" s="4"/>
      <c r="K11" s="10">
        <v>0</v>
      </c>
      <c r="L11" s="4"/>
      <c r="M11" s="10">
        <v>0</v>
      </c>
      <c r="N11" s="4"/>
      <c r="O11" s="10">
        <v>277210500</v>
      </c>
      <c r="P11" s="4"/>
      <c r="Q11" s="10">
        <v>0</v>
      </c>
      <c r="R11" s="4"/>
      <c r="S11" s="10">
        <v>277210500</v>
      </c>
      <c r="T11" s="4"/>
      <c r="U11" s="4"/>
    </row>
    <row r="12" spans="1:21">
      <c r="A12" s="1" t="s">
        <v>98</v>
      </c>
      <c r="C12" s="4" t="s">
        <v>99</v>
      </c>
      <c r="D12" s="4"/>
      <c r="E12" s="10">
        <v>300000</v>
      </c>
      <c r="F12" s="4"/>
      <c r="G12" s="10">
        <v>420</v>
      </c>
      <c r="H12" s="4"/>
      <c r="I12" s="10">
        <v>0</v>
      </c>
      <c r="J12" s="4"/>
      <c r="K12" s="10">
        <v>0</v>
      </c>
      <c r="L12" s="4"/>
      <c r="M12" s="10">
        <v>0</v>
      </c>
      <c r="N12" s="4"/>
      <c r="O12" s="10">
        <v>126000000</v>
      </c>
      <c r="P12" s="4"/>
      <c r="Q12" s="10">
        <v>0</v>
      </c>
      <c r="R12" s="4"/>
      <c r="S12" s="10">
        <v>126000000</v>
      </c>
      <c r="T12" s="4"/>
      <c r="U12" s="4"/>
    </row>
    <row r="13" spans="1:21">
      <c r="A13" s="1" t="s">
        <v>100</v>
      </c>
      <c r="C13" s="4" t="s">
        <v>101</v>
      </c>
      <c r="D13" s="4"/>
      <c r="E13" s="10">
        <v>50000</v>
      </c>
      <c r="F13" s="4"/>
      <c r="G13" s="10">
        <v>6500</v>
      </c>
      <c r="H13" s="4"/>
      <c r="I13" s="10">
        <v>0</v>
      </c>
      <c r="J13" s="4"/>
      <c r="K13" s="10">
        <v>0</v>
      </c>
      <c r="L13" s="4"/>
      <c r="M13" s="10">
        <v>0</v>
      </c>
      <c r="N13" s="4"/>
      <c r="O13" s="10">
        <v>325000000</v>
      </c>
      <c r="P13" s="4"/>
      <c r="Q13" s="10">
        <v>0</v>
      </c>
      <c r="R13" s="4"/>
      <c r="S13" s="10">
        <v>325000000</v>
      </c>
      <c r="T13" s="4"/>
      <c r="U13" s="4"/>
    </row>
    <row r="14" spans="1:21">
      <c r="A14" s="1" t="s">
        <v>25</v>
      </c>
      <c r="C14" s="4" t="s">
        <v>94</v>
      </c>
      <c r="D14" s="4"/>
      <c r="E14" s="10">
        <v>100000</v>
      </c>
      <c r="F14" s="4"/>
      <c r="G14" s="10">
        <v>4350</v>
      </c>
      <c r="H14" s="4"/>
      <c r="I14" s="10">
        <v>0</v>
      </c>
      <c r="J14" s="4"/>
      <c r="K14" s="10">
        <v>0</v>
      </c>
      <c r="L14" s="4"/>
      <c r="M14" s="10">
        <v>0</v>
      </c>
      <c r="N14" s="4"/>
      <c r="O14" s="10">
        <v>435000000</v>
      </c>
      <c r="P14" s="4"/>
      <c r="Q14" s="10">
        <v>0</v>
      </c>
      <c r="R14" s="4"/>
      <c r="S14" s="10">
        <v>435000000</v>
      </c>
      <c r="T14" s="4"/>
      <c r="U14" s="4"/>
    </row>
    <row r="15" spans="1:21">
      <c r="A15" s="1" t="s">
        <v>18</v>
      </c>
      <c r="C15" s="4" t="s">
        <v>102</v>
      </c>
      <c r="D15" s="4"/>
      <c r="E15" s="10">
        <v>37788</v>
      </c>
      <c r="F15" s="4"/>
      <c r="G15" s="10">
        <v>5650</v>
      </c>
      <c r="H15" s="4"/>
      <c r="I15" s="10">
        <v>0</v>
      </c>
      <c r="J15" s="4"/>
      <c r="K15" s="10">
        <v>0</v>
      </c>
      <c r="L15" s="4"/>
      <c r="M15" s="10">
        <v>0</v>
      </c>
      <c r="N15" s="4"/>
      <c r="O15" s="10">
        <v>213502200</v>
      </c>
      <c r="P15" s="4"/>
      <c r="Q15" s="10">
        <v>0</v>
      </c>
      <c r="R15" s="4"/>
      <c r="S15" s="10">
        <v>213502200</v>
      </c>
      <c r="T15" s="4"/>
      <c r="U15" s="4"/>
    </row>
    <row r="16" spans="1:21">
      <c r="A16" s="1" t="s">
        <v>20</v>
      </c>
      <c r="C16" s="4" t="s">
        <v>103</v>
      </c>
      <c r="D16" s="4"/>
      <c r="E16" s="10">
        <v>134821</v>
      </c>
      <c r="F16" s="4"/>
      <c r="G16" s="10">
        <v>1300</v>
      </c>
      <c r="H16" s="4"/>
      <c r="I16" s="10">
        <v>0</v>
      </c>
      <c r="J16" s="4"/>
      <c r="K16" s="10">
        <v>0</v>
      </c>
      <c r="L16" s="4"/>
      <c r="M16" s="10">
        <v>0</v>
      </c>
      <c r="N16" s="4"/>
      <c r="O16" s="10">
        <v>175267300</v>
      </c>
      <c r="P16" s="4"/>
      <c r="Q16" s="10">
        <v>0</v>
      </c>
      <c r="R16" s="4"/>
      <c r="S16" s="10">
        <v>175267300</v>
      </c>
      <c r="T16" s="4"/>
      <c r="U16" s="4"/>
    </row>
    <row r="17" spans="1:21">
      <c r="A17" s="1" t="s">
        <v>104</v>
      </c>
      <c r="C17" s="4" t="s">
        <v>105</v>
      </c>
      <c r="D17" s="4"/>
      <c r="E17" s="10">
        <v>27423</v>
      </c>
      <c r="F17" s="4"/>
      <c r="G17" s="10">
        <v>7554</v>
      </c>
      <c r="H17" s="4"/>
      <c r="I17" s="10">
        <v>0</v>
      </c>
      <c r="J17" s="4"/>
      <c r="K17" s="10">
        <v>0</v>
      </c>
      <c r="L17" s="4"/>
      <c r="M17" s="10">
        <v>0</v>
      </c>
      <c r="N17" s="4"/>
      <c r="O17" s="10">
        <v>207153342</v>
      </c>
      <c r="P17" s="4"/>
      <c r="Q17" s="10">
        <v>0</v>
      </c>
      <c r="R17" s="4"/>
      <c r="S17" s="10">
        <v>207153342</v>
      </c>
      <c r="T17" s="4"/>
      <c r="U17" s="4"/>
    </row>
    <row r="18" spans="1:21">
      <c r="A18" s="1" t="s">
        <v>19</v>
      </c>
      <c r="C18" s="4" t="s">
        <v>106</v>
      </c>
      <c r="D18" s="4"/>
      <c r="E18" s="10">
        <v>1500000</v>
      </c>
      <c r="F18" s="4"/>
      <c r="G18" s="10">
        <v>135</v>
      </c>
      <c r="H18" s="4"/>
      <c r="I18" s="10">
        <v>0</v>
      </c>
      <c r="J18" s="4"/>
      <c r="K18" s="10">
        <v>0</v>
      </c>
      <c r="L18" s="4"/>
      <c r="M18" s="10">
        <v>0</v>
      </c>
      <c r="N18" s="4"/>
      <c r="O18" s="10">
        <v>202500000</v>
      </c>
      <c r="P18" s="4"/>
      <c r="Q18" s="10">
        <v>0</v>
      </c>
      <c r="R18" s="4"/>
      <c r="S18" s="10">
        <v>202500000</v>
      </c>
      <c r="T18" s="4"/>
      <c r="U18" s="4"/>
    </row>
    <row r="19" spans="1:21">
      <c r="A19" s="1" t="s">
        <v>17</v>
      </c>
      <c r="C19" s="4" t="s">
        <v>107</v>
      </c>
      <c r="D19" s="4"/>
      <c r="E19" s="10">
        <v>59731</v>
      </c>
      <c r="F19" s="4"/>
      <c r="G19" s="10">
        <v>3600</v>
      </c>
      <c r="H19" s="4"/>
      <c r="I19" s="10">
        <v>215031600</v>
      </c>
      <c r="J19" s="4"/>
      <c r="K19" s="10">
        <v>30465970</v>
      </c>
      <c r="L19" s="4"/>
      <c r="M19" s="10">
        <v>184565630</v>
      </c>
      <c r="N19" s="4"/>
      <c r="O19" s="10">
        <v>215031600</v>
      </c>
      <c r="P19" s="4"/>
      <c r="Q19" s="10">
        <v>30465970</v>
      </c>
      <c r="R19" s="4"/>
      <c r="S19" s="10">
        <v>184565630</v>
      </c>
      <c r="T19" s="4"/>
      <c r="U19" s="4"/>
    </row>
    <row r="20" spans="1:21">
      <c r="A20" s="1" t="s">
        <v>17</v>
      </c>
      <c r="C20" s="4" t="s">
        <v>108</v>
      </c>
      <c r="D20" s="4"/>
      <c r="E20" s="10">
        <v>50000</v>
      </c>
      <c r="F20" s="4"/>
      <c r="G20" s="10">
        <v>6700</v>
      </c>
      <c r="H20" s="4"/>
      <c r="I20" s="10">
        <v>0</v>
      </c>
      <c r="J20" s="4"/>
      <c r="K20" s="10">
        <v>0</v>
      </c>
      <c r="L20" s="4"/>
      <c r="M20" s="10">
        <v>0</v>
      </c>
      <c r="N20" s="4"/>
      <c r="O20" s="10">
        <v>335000000</v>
      </c>
      <c r="P20" s="4"/>
      <c r="Q20" s="10"/>
      <c r="R20" s="4"/>
      <c r="S20" s="10">
        <v>304534030</v>
      </c>
      <c r="T20" s="4"/>
      <c r="U20" s="4"/>
    </row>
    <row r="21" spans="1:21">
      <c r="A21" s="1" t="s">
        <v>109</v>
      </c>
      <c r="C21" s="4" t="s">
        <v>48</v>
      </c>
      <c r="D21" s="4"/>
      <c r="E21" s="10">
        <v>350000</v>
      </c>
      <c r="F21" s="4"/>
      <c r="G21" s="10">
        <v>80</v>
      </c>
      <c r="H21" s="4"/>
      <c r="I21" s="10">
        <v>0</v>
      </c>
      <c r="J21" s="4"/>
      <c r="K21" s="10">
        <v>0</v>
      </c>
      <c r="L21" s="4"/>
      <c r="M21" s="10">
        <v>0</v>
      </c>
      <c r="N21" s="4"/>
      <c r="O21" s="10">
        <v>28000000</v>
      </c>
      <c r="P21" s="4"/>
      <c r="Q21" s="10">
        <v>0</v>
      </c>
      <c r="R21" s="4"/>
      <c r="S21" s="10">
        <v>28000000</v>
      </c>
      <c r="T21" s="4"/>
      <c r="U21" s="4"/>
    </row>
    <row r="22" spans="1:21">
      <c r="A22" s="1" t="s">
        <v>26</v>
      </c>
      <c r="C22" s="4" t="s">
        <v>110</v>
      </c>
      <c r="D22" s="4"/>
      <c r="E22" s="10">
        <v>192500</v>
      </c>
      <c r="F22" s="4"/>
      <c r="G22" s="10">
        <v>2900</v>
      </c>
      <c r="H22" s="4"/>
      <c r="I22" s="10">
        <v>558250000</v>
      </c>
      <c r="J22" s="4"/>
      <c r="K22" s="10">
        <v>0</v>
      </c>
      <c r="L22" s="4"/>
      <c r="M22" s="10">
        <v>558250000</v>
      </c>
      <c r="N22" s="4"/>
      <c r="O22" s="10">
        <v>558250000</v>
      </c>
      <c r="P22" s="4"/>
      <c r="Q22" s="10">
        <v>0</v>
      </c>
      <c r="R22" s="4"/>
      <c r="S22" s="10">
        <v>558250000</v>
      </c>
      <c r="T22" s="4"/>
      <c r="U22" s="4"/>
    </row>
    <row r="23" spans="1:21">
      <c r="A23" s="1" t="s">
        <v>111</v>
      </c>
      <c r="C23" s="4" t="s">
        <v>112</v>
      </c>
      <c r="D23" s="4"/>
      <c r="E23" s="10">
        <v>200000</v>
      </c>
      <c r="F23" s="4"/>
      <c r="G23" s="10">
        <v>1700</v>
      </c>
      <c r="H23" s="4"/>
      <c r="I23" s="10">
        <v>0</v>
      </c>
      <c r="J23" s="4"/>
      <c r="K23" s="10">
        <v>0</v>
      </c>
      <c r="L23" s="4"/>
      <c r="M23" s="10">
        <v>0</v>
      </c>
      <c r="N23" s="4"/>
      <c r="O23" s="10">
        <v>340000000</v>
      </c>
      <c r="P23" s="4"/>
      <c r="Q23" s="10">
        <v>0</v>
      </c>
      <c r="R23" s="4"/>
      <c r="S23" s="10">
        <v>340000000</v>
      </c>
      <c r="T23" s="4"/>
      <c r="U23" s="4"/>
    </row>
    <row r="24" spans="1:21" ht="24.75" thickBot="1">
      <c r="C24" s="4"/>
      <c r="D24" s="4"/>
      <c r="E24" s="4"/>
      <c r="F24" s="4"/>
      <c r="G24" s="4"/>
      <c r="H24" s="4"/>
      <c r="I24" s="12">
        <f>SUM(I8:I23)</f>
        <v>773281600</v>
      </c>
      <c r="J24" s="4"/>
      <c r="K24" s="12">
        <f>SUM(K8:K23)</f>
        <v>30465970</v>
      </c>
      <c r="L24" s="4"/>
      <c r="M24" s="12">
        <f>SUM(M8:M23)</f>
        <v>742815630</v>
      </c>
      <c r="N24" s="4"/>
      <c r="O24" s="12">
        <f>SUM(O8:O23)</f>
        <v>4072761952</v>
      </c>
      <c r="P24" s="4"/>
      <c r="Q24" s="12">
        <f>SUM(Q8:Q23)</f>
        <v>30465970</v>
      </c>
      <c r="R24" s="4"/>
      <c r="S24" s="12">
        <f>SUM(S8:S23)</f>
        <v>4011830012</v>
      </c>
      <c r="T24" s="4"/>
      <c r="U24" s="4"/>
    </row>
    <row r="25" spans="1:21" ht="24.75" thickTop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  <c r="P25" s="4"/>
      <c r="Q25" s="4"/>
      <c r="R25" s="4"/>
      <c r="S25" s="4"/>
      <c r="T25" s="4"/>
      <c r="U25" s="4"/>
    </row>
    <row r="26" spans="1:2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0"/>
      <c r="P26" s="4"/>
      <c r="Q26" s="4"/>
      <c r="R26" s="4"/>
      <c r="S26" s="4"/>
      <c r="T26" s="4"/>
      <c r="U26" s="4"/>
    </row>
    <row r="27" spans="1:2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3:2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3:2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4"/>
  <sheetViews>
    <sheetView rightToLeft="1" workbookViewId="0">
      <selection activeCell="I30" sqref="I30:Q37"/>
    </sheetView>
  </sheetViews>
  <sheetFormatPr defaultRowHeight="24"/>
  <cols>
    <col min="1" max="1" width="30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</row>
    <row r="7" spans="1:17" ht="24.75">
      <c r="A7" s="17" t="s">
        <v>3</v>
      </c>
      <c r="C7" s="17" t="s">
        <v>7</v>
      </c>
      <c r="E7" s="17" t="s">
        <v>113</v>
      </c>
      <c r="G7" s="17" t="s">
        <v>114</v>
      </c>
      <c r="I7" s="17" t="s">
        <v>115</v>
      </c>
      <c r="K7" s="17" t="s">
        <v>7</v>
      </c>
      <c r="M7" s="17" t="s">
        <v>113</v>
      </c>
      <c r="O7" s="17" t="s">
        <v>114</v>
      </c>
      <c r="Q7" s="17" t="s">
        <v>115</v>
      </c>
    </row>
    <row r="8" spans="1:17">
      <c r="A8" s="1" t="s">
        <v>16</v>
      </c>
      <c r="C8" s="14">
        <v>39142</v>
      </c>
      <c r="D8" s="14"/>
      <c r="E8" s="14">
        <v>638498414</v>
      </c>
      <c r="F8" s="14"/>
      <c r="G8" s="14">
        <v>543171107</v>
      </c>
      <c r="H8" s="14"/>
      <c r="I8" s="14">
        <v>95327307</v>
      </c>
      <c r="J8" s="14"/>
      <c r="K8" s="14">
        <v>39142</v>
      </c>
      <c r="L8" s="14"/>
      <c r="M8" s="14">
        <v>638498414</v>
      </c>
      <c r="N8" s="14"/>
      <c r="O8" s="14">
        <v>510182753</v>
      </c>
      <c r="P8" s="14"/>
      <c r="Q8" s="14">
        <v>128315661</v>
      </c>
    </row>
    <row r="9" spans="1:17">
      <c r="A9" s="1" t="s">
        <v>17</v>
      </c>
      <c r="C9" s="14">
        <v>59731</v>
      </c>
      <c r="D9" s="14"/>
      <c r="E9" s="14">
        <v>1971269938</v>
      </c>
      <c r="F9" s="14"/>
      <c r="G9" s="14">
        <v>1873300197</v>
      </c>
      <c r="H9" s="14"/>
      <c r="I9" s="14">
        <v>97969741</v>
      </c>
      <c r="J9" s="14"/>
      <c r="K9" s="14">
        <v>59731</v>
      </c>
      <c r="L9" s="14"/>
      <c r="M9" s="14">
        <v>1971269938</v>
      </c>
      <c r="N9" s="14"/>
      <c r="O9" s="14">
        <v>1708782413</v>
      </c>
      <c r="P9" s="14"/>
      <c r="Q9" s="14">
        <v>262487525</v>
      </c>
    </row>
    <row r="10" spans="1:17">
      <c r="A10" s="1" t="s">
        <v>24</v>
      </c>
      <c r="C10" s="14">
        <v>110709</v>
      </c>
      <c r="D10" s="14"/>
      <c r="E10" s="14">
        <v>6658042027</v>
      </c>
      <c r="F10" s="14"/>
      <c r="G10" s="14">
        <v>4842212383</v>
      </c>
      <c r="H10" s="14"/>
      <c r="I10" s="14">
        <v>1815829644</v>
      </c>
      <c r="J10" s="14"/>
      <c r="K10" s="14">
        <v>110709</v>
      </c>
      <c r="L10" s="14"/>
      <c r="M10" s="14">
        <v>6658042027</v>
      </c>
      <c r="N10" s="14"/>
      <c r="O10" s="14">
        <v>4986428568</v>
      </c>
      <c r="P10" s="14"/>
      <c r="Q10" s="14">
        <v>1671613459</v>
      </c>
    </row>
    <row r="11" spans="1:17">
      <c r="A11" s="1" t="s">
        <v>18</v>
      </c>
      <c r="C11" s="14">
        <v>34877</v>
      </c>
      <c r="D11" s="14"/>
      <c r="E11" s="14">
        <v>1951891828</v>
      </c>
      <c r="F11" s="14"/>
      <c r="G11" s="14">
        <v>1554926260</v>
      </c>
      <c r="H11" s="14"/>
      <c r="I11" s="14">
        <v>396965568</v>
      </c>
      <c r="J11" s="14"/>
      <c r="K11" s="14">
        <v>34877</v>
      </c>
      <c r="L11" s="14"/>
      <c r="M11" s="14">
        <v>1951891828</v>
      </c>
      <c r="N11" s="14"/>
      <c r="O11" s="14">
        <v>1383059804</v>
      </c>
      <c r="P11" s="14"/>
      <c r="Q11" s="14">
        <v>568832024</v>
      </c>
    </row>
    <row r="12" spans="1:17">
      <c r="A12" s="1" t="s">
        <v>22</v>
      </c>
      <c r="C12" s="14">
        <v>51829</v>
      </c>
      <c r="D12" s="14"/>
      <c r="E12" s="14">
        <v>1669783211</v>
      </c>
      <c r="F12" s="14"/>
      <c r="G12" s="14">
        <v>1047548602</v>
      </c>
      <c r="H12" s="14"/>
      <c r="I12" s="14">
        <v>622234609</v>
      </c>
      <c r="J12" s="14"/>
      <c r="K12" s="14">
        <v>51829</v>
      </c>
      <c r="L12" s="14"/>
      <c r="M12" s="14">
        <v>1669783211</v>
      </c>
      <c r="N12" s="14"/>
      <c r="O12" s="14">
        <v>894011924</v>
      </c>
      <c r="P12" s="14"/>
      <c r="Q12" s="14">
        <v>775771287</v>
      </c>
    </row>
    <row r="13" spans="1:17">
      <c r="A13" s="1" t="s">
        <v>28</v>
      </c>
      <c r="C13" s="14">
        <v>25179</v>
      </c>
      <c r="D13" s="14"/>
      <c r="E13" s="14">
        <v>1936007455</v>
      </c>
      <c r="F13" s="14"/>
      <c r="G13" s="14">
        <v>1656497066</v>
      </c>
      <c r="H13" s="14"/>
      <c r="I13" s="14">
        <v>279510389</v>
      </c>
      <c r="J13" s="14"/>
      <c r="K13" s="14">
        <v>25179</v>
      </c>
      <c r="L13" s="14"/>
      <c r="M13" s="14">
        <v>1936007455</v>
      </c>
      <c r="N13" s="14"/>
      <c r="O13" s="14">
        <v>1311475164</v>
      </c>
      <c r="P13" s="14"/>
      <c r="Q13" s="14">
        <v>624532291</v>
      </c>
    </row>
    <row r="14" spans="1:17">
      <c r="A14" s="1" t="s">
        <v>15</v>
      </c>
      <c r="C14" s="14">
        <v>236446</v>
      </c>
      <c r="D14" s="14"/>
      <c r="E14" s="14">
        <v>1932021782</v>
      </c>
      <c r="F14" s="14"/>
      <c r="G14" s="14">
        <v>1368082477</v>
      </c>
      <c r="H14" s="14"/>
      <c r="I14" s="14">
        <v>563939305</v>
      </c>
      <c r="J14" s="14"/>
      <c r="K14" s="14">
        <v>236446</v>
      </c>
      <c r="L14" s="14"/>
      <c r="M14" s="14">
        <v>1932021782</v>
      </c>
      <c r="N14" s="14"/>
      <c r="O14" s="14">
        <v>1157362991</v>
      </c>
      <c r="P14" s="14"/>
      <c r="Q14" s="14">
        <v>774658791</v>
      </c>
    </row>
    <row r="15" spans="1:17">
      <c r="A15" s="1" t="s">
        <v>25</v>
      </c>
      <c r="C15" s="14">
        <v>71599</v>
      </c>
      <c r="D15" s="14"/>
      <c r="E15" s="14">
        <v>1617050240</v>
      </c>
      <c r="F15" s="14"/>
      <c r="G15" s="14">
        <v>1333781756</v>
      </c>
      <c r="H15" s="14"/>
      <c r="I15" s="14">
        <v>283268484</v>
      </c>
      <c r="J15" s="14"/>
      <c r="K15" s="14">
        <v>71599</v>
      </c>
      <c r="L15" s="14"/>
      <c r="M15" s="14">
        <v>1617050240</v>
      </c>
      <c r="N15" s="14"/>
      <c r="O15" s="14">
        <v>1289977986</v>
      </c>
      <c r="P15" s="14"/>
      <c r="Q15" s="14">
        <v>327072254</v>
      </c>
    </row>
    <row r="16" spans="1:17">
      <c r="A16" s="1" t="s">
        <v>19</v>
      </c>
      <c r="C16" s="14">
        <v>1275000</v>
      </c>
      <c r="D16" s="14"/>
      <c r="E16" s="14">
        <v>1640033392</v>
      </c>
      <c r="F16" s="14"/>
      <c r="G16" s="14">
        <v>1195171166</v>
      </c>
      <c r="H16" s="14"/>
      <c r="I16" s="14">
        <v>444862226</v>
      </c>
      <c r="J16" s="14"/>
      <c r="K16" s="14">
        <v>1275000</v>
      </c>
      <c r="L16" s="14"/>
      <c r="M16" s="14">
        <v>1640033392</v>
      </c>
      <c r="N16" s="14"/>
      <c r="O16" s="14">
        <v>1374952212</v>
      </c>
      <c r="P16" s="14"/>
      <c r="Q16" s="14">
        <v>265081180</v>
      </c>
    </row>
    <row r="17" spans="1:17">
      <c r="A17" s="1" t="s">
        <v>26</v>
      </c>
      <c r="C17" s="14">
        <v>192500</v>
      </c>
      <c r="D17" s="14"/>
      <c r="E17" s="14">
        <v>4850839743</v>
      </c>
      <c r="F17" s="14"/>
      <c r="G17" s="14">
        <v>3617838989</v>
      </c>
      <c r="H17" s="14"/>
      <c r="I17" s="14">
        <v>1233000754</v>
      </c>
      <c r="J17" s="14"/>
      <c r="K17" s="14">
        <v>192500</v>
      </c>
      <c r="L17" s="14"/>
      <c r="M17" s="14">
        <v>4850839743</v>
      </c>
      <c r="N17" s="14"/>
      <c r="O17" s="14">
        <v>3489533121</v>
      </c>
      <c r="P17" s="14"/>
      <c r="Q17" s="14">
        <v>1361306622</v>
      </c>
    </row>
    <row r="18" spans="1:17">
      <c r="A18" s="1" t="s">
        <v>29</v>
      </c>
      <c r="C18" s="14">
        <v>347442</v>
      </c>
      <c r="D18" s="14"/>
      <c r="E18" s="14">
        <v>1864678113</v>
      </c>
      <c r="F18" s="14"/>
      <c r="G18" s="14">
        <v>1335564042</v>
      </c>
      <c r="H18" s="14"/>
      <c r="I18" s="14">
        <v>529114071</v>
      </c>
      <c r="J18" s="14"/>
      <c r="K18" s="14">
        <v>347442</v>
      </c>
      <c r="L18" s="14"/>
      <c r="M18" s="14">
        <v>1864678113</v>
      </c>
      <c r="N18" s="14"/>
      <c r="O18" s="14">
        <v>1218878327</v>
      </c>
      <c r="P18" s="14"/>
      <c r="Q18" s="14">
        <v>645799786</v>
      </c>
    </row>
    <row r="19" spans="1:17">
      <c r="A19" s="1" t="s">
        <v>20</v>
      </c>
      <c r="C19" s="14">
        <v>123309</v>
      </c>
      <c r="D19" s="14"/>
      <c r="E19" s="14">
        <v>2064168244</v>
      </c>
      <c r="F19" s="14"/>
      <c r="G19" s="14">
        <v>1442711415</v>
      </c>
      <c r="H19" s="14"/>
      <c r="I19" s="14">
        <v>621456829</v>
      </c>
      <c r="J19" s="14"/>
      <c r="K19" s="14">
        <v>123309</v>
      </c>
      <c r="L19" s="14"/>
      <c r="M19" s="14">
        <v>2064168244</v>
      </c>
      <c r="N19" s="14"/>
      <c r="O19" s="14">
        <v>1124503138</v>
      </c>
      <c r="P19" s="14"/>
      <c r="Q19" s="14">
        <v>939665106</v>
      </c>
    </row>
    <row r="20" spans="1:17">
      <c r="A20" s="1" t="s">
        <v>27</v>
      </c>
      <c r="C20" s="14">
        <v>43541</v>
      </c>
      <c r="D20" s="14"/>
      <c r="E20" s="14">
        <v>1615714486</v>
      </c>
      <c r="F20" s="14"/>
      <c r="G20" s="14">
        <v>1203828014</v>
      </c>
      <c r="H20" s="14"/>
      <c r="I20" s="14">
        <v>411886472</v>
      </c>
      <c r="J20" s="14"/>
      <c r="K20" s="14">
        <v>43541</v>
      </c>
      <c r="L20" s="14"/>
      <c r="M20" s="14">
        <v>1615714486</v>
      </c>
      <c r="N20" s="14"/>
      <c r="O20" s="14">
        <v>1292231943</v>
      </c>
      <c r="P20" s="14"/>
      <c r="Q20" s="14">
        <v>323482543</v>
      </c>
    </row>
    <row r="21" spans="1:17">
      <c r="A21" s="1" t="s">
        <v>30</v>
      </c>
      <c r="C21" s="14">
        <v>664000</v>
      </c>
      <c r="D21" s="14"/>
      <c r="E21" s="14">
        <v>4283719308</v>
      </c>
      <c r="F21" s="14"/>
      <c r="G21" s="14">
        <v>3994263498</v>
      </c>
      <c r="H21" s="14"/>
      <c r="I21" s="14">
        <v>289455810</v>
      </c>
      <c r="J21" s="14"/>
      <c r="K21" s="14">
        <v>664000</v>
      </c>
      <c r="L21" s="14"/>
      <c r="M21" s="14">
        <v>4283719308</v>
      </c>
      <c r="N21" s="14"/>
      <c r="O21" s="14">
        <v>3994263498</v>
      </c>
      <c r="P21" s="14"/>
      <c r="Q21" s="14">
        <v>289455810</v>
      </c>
    </row>
    <row r="22" spans="1:17">
      <c r="A22" s="1" t="s">
        <v>21</v>
      </c>
      <c r="C22" s="14">
        <v>100863</v>
      </c>
      <c r="D22" s="14"/>
      <c r="E22" s="14">
        <v>2546676774</v>
      </c>
      <c r="F22" s="14"/>
      <c r="G22" s="14">
        <v>1750589625</v>
      </c>
      <c r="H22" s="14"/>
      <c r="I22" s="14">
        <v>796087149</v>
      </c>
      <c r="J22" s="14"/>
      <c r="K22" s="14">
        <v>100863</v>
      </c>
      <c r="L22" s="14"/>
      <c r="M22" s="14">
        <v>2546676774</v>
      </c>
      <c r="N22" s="14"/>
      <c r="O22" s="14">
        <v>1451246493</v>
      </c>
      <c r="P22" s="14"/>
      <c r="Q22" s="14">
        <v>1095430281</v>
      </c>
    </row>
    <row r="23" spans="1:17">
      <c r="A23" s="1" t="s">
        <v>40</v>
      </c>
      <c r="C23" s="14">
        <v>1083</v>
      </c>
      <c r="D23" s="14"/>
      <c r="E23" s="14">
        <v>1024321478</v>
      </c>
      <c r="F23" s="14"/>
      <c r="G23" s="14">
        <v>1009162226</v>
      </c>
      <c r="H23" s="14"/>
      <c r="I23" s="14">
        <v>15159252</v>
      </c>
      <c r="J23" s="14"/>
      <c r="K23" s="14">
        <v>1083</v>
      </c>
      <c r="L23" s="14"/>
      <c r="M23" s="14">
        <v>1024321478</v>
      </c>
      <c r="N23" s="14"/>
      <c r="O23" s="14">
        <v>1000873373</v>
      </c>
      <c r="P23" s="14"/>
      <c r="Q23" s="14">
        <v>23448105</v>
      </c>
    </row>
    <row r="24" spans="1:17">
      <c r="A24" s="1" t="s">
        <v>47</v>
      </c>
      <c r="C24" s="14">
        <v>2975</v>
      </c>
      <c r="D24" s="14"/>
      <c r="E24" s="14">
        <v>2548042083</v>
      </c>
      <c r="F24" s="14"/>
      <c r="G24" s="14">
        <v>2498547056</v>
      </c>
      <c r="H24" s="14"/>
      <c r="I24" s="14">
        <v>49495027</v>
      </c>
      <c r="J24" s="14"/>
      <c r="K24" s="14">
        <v>2975</v>
      </c>
      <c r="L24" s="14"/>
      <c r="M24" s="14">
        <v>2548042083</v>
      </c>
      <c r="N24" s="14"/>
      <c r="O24" s="14">
        <v>2499452943</v>
      </c>
      <c r="P24" s="14"/>
      <c r="Q24" s="14">
        <v>48589140</v>
      </c>
    </row>
    <row r="25" spans="1:17">
      <c r="A25" s="1" t="s">
        <v>51</v>
      </c>
      <c r="C25" s="14">
        <v>5000</v>
      </c>
      <c r="D25" s="14"/>
      <c r="E25" s="14">
        <v>4124352325</v>
      </c>
      <c r="F25" s="14"/>
      <c r="G25" s="14">
        <v>4043017070</v>
      </c>
      <c r="H25" s="14"/>
      <c r="I25" s="14">
        <v>81335255</v>
      </c>
      <c r="J25" s="14"/>
      <c r="K25" s="14">
        <v>5000</v>
      </c>
      <c r="L25" s="14"/>
      <c r="M25" s="14">
        <v>4124352325</v>
      </c>
      <c r="N25" s="14"/>
      <c r="O25" s="14">
        <v>3995224002</v>
      </c>
      <c r="P25" s="14"/>
      <c r="Q25" s="14">
        <v>129128323</v>
      </c>
    </row>
    <row r="26" spans="1:17">
      <c r="A26" s="1" t="s">
        <v>49</v>
      </c>
      <c r="C26" s="14">
        <v>3655</v>
      </c>
      <c r="D26" s="14"/>
      <c r="E26" s="14">
        <v>3090232063</v>
      </c>
      <c r="F26" s="14"/>
      <c r="G26" s="14">
        <v>3024033739</v>
      </c>
      <c r="H26" s="14"/>
      <c r="I26" s="14">
        <v>66198324</v>
      </c>
      <c r="J26" s="14"/>
      <c r="K26" s="14">
        <v>3655</v>
      </c>
      <c r="L26" s="14"/>
      <c r="M26" s="14">
        <v>3090232063</v>
      </c>
      <c r="N26" s="14"/>
      <c r="O26" s="14">
        <v>2997643223</v>
      </c>
      <c r="P26" s="14"/>
      <c r="Q26" s="14">
        <v>92588840</v>
      </c>
    </row>
    <row r="27" spans="1:17">
      <c r="A27" s="1" t="s">
        <v>54</v>
      </c>
      <c r="C27" s="14">
        <v>9941</v>
      </c>
      <c r="D27" s="14"/>
      <c r="E27" s="14">
        <v>9709205147</v>
      </c>
      <c r="F27" s="14"/>
      <c r="G27" s="14">
        <v>9689417808</v>
      </c>
      <c r="H27" s="14"/>
      <c r="I27" s="14">
        <v>19787339</v>
      </c>
      <c r="J27" s="14"/>
      <c r="K27" s="14">
        <v>9941</v>
      </c>
      <c r="L27" s="14"/>
      <c r="M27" s="14">
        <v>9709205147</v>
      </c>
      <c r="N27" s="14"/>
      <c r="O27" s="14">
        <v>9674664631</v>
      </c>
      <c r="P27" s="14"/>
      <c r="Q27" s="14">
        <v>34540516</v>
      </c>
    </row>
    <row r="28" spans="1:17">
      <c r="A28" s="1" t="s">
        <v>44</v>
      </c>
      <c r="C28" s="14">
        <v>1197</v>
      </c>
      <c r="D28" s="14"/>
      <c r="E28" s="14">
        <v>1039276820</v>
      </c>
      <c r="F28" s="14"/>
      <c r="G28" s="14">
        <v>1016146595</v>
      </c>
      <c r="H28" s="14"/>
      <c r="I28" s="14">
        <v>23130225</v>
      </c>
      <c r="J28" s="14"/>
      <c r="K28" s="14">
        <v>1197</v>
      </c>
      <c r="L28" s="14"/>
      <c r="M28" s="14">
        <v>1039276820</v>
      </c>
      <c r="N28" s="14"/>
      <c r="O28" s="14">
        <v>1001471982</v>
      </c>
      <c r="P28" s="14"/>
      <c r="Q28" s="14">
        <v>37804838</v>
      </c>
    </row>
    <row r="29" spans="1:17" ht="24.75" thickBot="1">
      <c r="C29" s="14"/>
      <c r="D29" s="14"/>
      <c r="E29" s="15">
        <f>SUM(E8:E28)</f>
        <v>58775824871</v>
      </c>
      <c r="F29" s="14"/>
      <c r="G29" s="15">
        <f>SUM(G8:G28)</f>
        <v>50039811091</v>
      </c>
      <c r="H29" s="14"/>
      <c r="I29" s="15">
        <f>SUM(I8:I28)</f>
        <v>8736013780</v>
      </c>
      <c r="J29" s="14"/>
      <c r="K29" s="14"/>
      <c r="L29" s="14"/>
      <c r="M29" s="15">
        <f>SUM(M8:M28)</f>
        <v>58775824871</v>
      </c>
      <c r="N29" s="14"/>
      <c r="O29" s="15">
        <f>SUM(O8:O28)</f>
        <v>48356220489</v>
      </c>
      <c r="P29" s="14"/>
      <c r="Q29" s="15">
        <f>SUM(Q8:Q28)</f>
        <v>10419604382</v>
      </c>
    </row>
    <row r="30" spans="1:17" ht="24.75" thickTop="1">
      <c r="I30" s="14"/>
      <c r="J30" s="14"/>
      <c r="K30" s="14"/>
      <c r="L30" s="14"/>
      <c r="M30" s="14"/>
      <c r="N30" s="14"/>
      <c r="O30" s="14"/>
      <c r="P30" s="14"/>
      <c r="Q30" s="14"/>
    </row>
    <row r="31" spans="1:17">
      <c r="G31" s="3"/>
      <c r="I31" s="14"/>
      <c r="J31" s="14"/>
      <c r="K31" s="14"/>
      <c r="L31" s="14"/>
      <c r="M31" s="14"/>
      <c r="N31" s="14"/>
      <c r="O31" s="14"/>
      <c r="P31" s="14"/>
      <c r="Q31" s="14"/>
    </row>
    <row r="32" spans="1:17">
      <c r="I32" s="4"/>
      <c r="J32" s="4"/>
      <c r="K32" s="4"/>
      <c r="L32" s="4"/>
      <c r="M32" s="4"/>
      <c r="N32" s="4"/>
      <c r="O32" s="4"/>
      <c r="P32" s="4"/>
      <c r="Q32" s="4"/>
    </row>
    <row r="33" spans="9:17">
      <c r="I33" s="4"/>
      <c r="J33" s="4"/>
      <c r="K33" s="4"/>
      <c r="L33" s="4"/>
      <c r="M33" s="4"/>
      <c r="N33" s="4"/>
      <c r="O33" s="4"/>
      <c r="P33" s="4"/>
      <c r="Q33" s="4"/>
    </row>
    <row r="34" spans="9:17">
      <c r="I34" s="14"/>
      <c r="J34" s="14"/>
      <c r="K34" s="14"/>
      <c r="L34" s="14"/>
      <c r="M34" s="14"/>
      <c r="N34" s="14"/>
      <c r="O34" s="14"/>
      <c r="P34" s="14"/>
      <c r="Q34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2"/>
  <sheetViews>
    <sheetView rightToLeft="1" topLeftCell="A34" workbookViewId="0">
      <selection activeCell="I48" sqref="I48:Q52"/>
    </sheetView>
  </sheetViews>
  <sheetFormatPr defaultRowHeight="24"/>
  <cols>
    <col min="1" max="1" width="37.85546875" style="1" bestFit="1" customWidth="1"/>
    <col min="2" max="2" width="1" style="1" customWidth="1"/>
    <col min="3" max="3" width="8" style="1" bestFit="1" customWidth="1"/>
    <col min="4" max="4" width="1" style="1" customWidth="1"/>
    <col min="5" max="5" width="1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4.285156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</row>
    <row r="7" spans="1:17" ht="24.75">
      <c r="A7" s="17" t="s">
        <v>3</v>
      </c>
      <c r="C7" s="17" t="s">
        <v>7</v>
      </c>
      <c r="E7" s="17" t="s">
        <v>113</v>
      </c>
      <c r="G7" s="17" t="s">
        <v>114</v>
      </c>
      <c r="I7" s="17" t="s">
        <v>116</v>
      </c>
      <c r="K7" s="17" t="s">
        <v>7</v>
      </c>
      <c r="M7" s="17" t="s">
        <v>113</v>
      </c>
      <c r="O7" s="17" t="s">
        <v>114</v>
      </c>
      <c r="Q7" s="17" t="s">
        <v>116</v>
      </c>
    </row>
    <row r="8" spans="1:17">
      <c r="A8" s="1" t="s">
        <v>26</v>
      </c>
      <c r="C8" s="14">
        <v>77500</v>
      </c>
      <c r="D8" s="14"/>
      <c r="E8" s="14">
        <v>1999432189</v>
      </c>
      <c r="F8" s="14"/>
      <c r="G8" s="14">
        <v>1404876970</v>
      </c>
      <c r="H8" s="14"/>
      <c r="I8" s="14">
        <v>594555219</v>
      </c>
      <c r="J8" s="14"/>
      <c r="K8" s="14">
        <v>77500</v>
      </c>
      <c r="L8" s="14"/>
      <c r="M8" s="14">
        <v>1999432189</v>
      </c>
      <c r="N8" s="14"/>
      <c r="O8" s="14">
        <v>1404876970</v>
      </c>
      <c r="P8" s="14"/>
      <c r="Q8" s="14">
        <v>594555219</v>
      </c>
    </row>
    <row r="9" spans="1:17">
      <c r="A9" s="1" t="s">
        <v>22</v>
      </c>
      <c r="C9" s="14">
        <v>9524</v>
      </c>
      <c r="D9" s="14"/>
      <c r="E9" s="14">
        <v>300871834</v>
      </c>
      <c r="F9" s="14"/>
      <c r="G9" s="14">
        <v>164281957</v>
      </c>
      <c r="H9" s="14"/>
      <c r="I9" s="14">
        <v>136589877</v>
      </c>
      <c r="J9" s="14"/>
      <c r="K9" s="14">
        <v>20351</v>
      </c>
      <c r="L9" s="14"/>
      <c r="M9" s="14">
        <v>491369498</v>
      </c>
      <c r="N9" s="14"/>
      <c r="O9" s="14">
        <v>351039701</v>
      </c>
      <c r="P9" s="14"/>
      <c r="Q9" s="14">
        <v>140329797</v>
      </c>
    </row>
    <row r="10" spans="1:17">
      <c r="A10" s="1" t="s">
        <v>27</v>
      </c>
      <c r="C10" s="14">
        <v>10814</v>
      </c>
      <c r="D10" s="14"/>
      <c r="E10" s="14">
        <v>401177197</v>
      </c>
      <c r="F10" s="14"/>
      <c r="G10" s="14">
        <v>320943392</v>
      </c>
      <c r="H10" s="14"/>
      <c r="I10" s="14">
        <v>80233805</v>
      </c>
      <c r="J10" s="14"/>
      <c r="K10" s="14">
        <v>59532</v>
      </c>
      <c r="L10" s="14"/>
      <c r="M10" s="14">
        <v>1934199552</v>
      </c>
      <c r="N10" s="14"/>
      <c r="O10" s="14">
        <v>1736181420</v>
      </c>
      <c r="P10" s="14"/>
      <c r="Q10" s="14">
        <v>198018132</v>
      </c>
    </row>
    <row r="11" spans="1:17">
      <c r="A11" s="1" t="s">
        <v>15</v>
      </c>
      <c r="C11" s="14">
        <v>49094</v>
      </c>
      <c r="D11" s="14"/>
      <c r="E11" s="14">
        <v>401158521</v>
      </c>
      <c r="F11" s="14"/>
      <c r="G11" s="14">
        <v>240306785</v>
      </c>
      <c r="H11" s="14"/>
      <c r="I11" s="14">
        <v>160851736</v>
      </c>
      <c r="J11" s="14"/>
      <c r="K11" s="14">
        <v>594758</v>
      </c>
      <c r="L11" s="14"/>
      <c r="M11" s="14">
        <v>4197301064</v>
      </c>
      <c r="N11" s="14"/>
      <c r="O11" s="14">
        <v>3223829047</v>
      </c>
      <c r="P11" s="14"/>
      <c r="Q11" s="14">
        <v>973472017</v>
      </c>
    </row>
    <row r="12" spans="1:17">
      <c r="A12" s="1" t="s">
        <v>23</v>
      </c>
      <c r="C12" s="14">
        <v>26915</v>
      </c>
      <c r="D12" s="14"/>
      <c r="E12" s="14">
        <v>1196739816</v>
      </c>
      <c r="F12" s="14"/>
      <c r="G12" s="14">
        <v>768802038</v>
      </c>
      <c r="H12" s="14"/>
      <c r="I12" s="14">
        <v>427937778</v>
      </c>
      <c r="J12" s="14"/>
      <c r="K12" s="14">
        <v>31665</v>
      </c>
      <c r="L12" s="14"/>
      <c r="M12" s="14">
        <v>1358167577</v>
      </c>
      <c r="N12" s="14"/>
      <c r="O12" s="14">
        <v>904481387</v>
      </c>
      <c r="P12" s="14"/>
      <c r="Q12" s="14">
        <v>453686190</v>
      </c>
    </row>
    <row r="13" spans="1:17">
      <c r="A13" s="1" t="s">
        <v>28</v>
      </c>
      <c r="C13" s="14">
        <v>13164</v>
      </c>
      <c r="D13" s="14"/>
      <c r="E13" s="14">
        <v>1003016938</v>
      </c>
      <c r="F13" s="14"/>
      <c r="G13" s="14">
        <v>685661028</v>
      </c>
      <c r="H13" s="14"/>
      <c r="I13" s="14">
        <v>317355910</v>
      </c>
      <c r="J13" s="14"/>
      <c r="K13" s="14">
        <v>13164</v>
      </c>
      <c r="L13" s="14"/>
      <c r="M13" s="14">
        <v>1003016938</v>
      </c>
      <c r="N13" s="14"/>
      <c r="O13" s="14">
        <v>685661028</v>
      </c>
      <c r="P13" s="14"/>
      <c r="Q13" s="14">
        <v>317355910</v>
      </c>
    </row>
    <row r="14" spans="1:17">
      <c r="A14" s="1" t="s">
        <v>117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v>0</v>
      </c>
      <c r="J14" s="14"/>
      <c r="K14" s="14">
        <v>292499</v>
      </c>
      <c r="L14" s="14"/>
      <c r="M14" s="14">
        <v>1387072028</v>
      </c>
      <c r="N14" s="14"/>
      <c r="O14" s="14">
        <v>1216026463</v>
      </c>
      <c r="P14" s="14"/>
      <c r="Q14" s="14">
        <v>171045565</v>
      </c>
    </row>
    <row r="15" spans="1:17">
      <c r="A15" s="1" t="s">
        <v>98</v>
      </c>
      <c r="C15" s="14">
        <v>0</v>
      </c>
      <c r="D15" s="14"/>
      <c r="E15" s="14">
        <v>0</v>
      </c>
      <c r="F15" s="14"/>
      <c r="G15" s="14">
        <v>0</v>
      </c>
      <c r="H15" s="14"/>
      <c r="I15" s="14">
        <v>0</v>
      </c>
      <c r="J15" s="14"/>
      <c r="K15" s="14">
        <v>300000</v>
      </c>
      <c r="L15" s="14"/>
      <c r="M15" s="14">
        <v>1399397074</v>
      </c>
      <c r="N15" s="14"/>
      <c r="O15" s="14">
        <v>2067072947</v>
      </c>
      <c r="P15" s="14"/>
      <c r="Q15" s="14">
        <v>-667675873</v>
      </c>
    </row>
    <row r="16" spans="1:17">
      <c r="A16" s="1" t="s">
        <v>16</v>
      </c>
      <c r="C16" s="14">
        <v>0</v>
      </c>
      <c r="D16" s="14"/>
      <c r="E16" s="14">
        <v>0</v>
      </c>
      <c r="F16" s="14"/>
      <c r="G16" s="14">
        <v>0</v>
      </c>
      <c r="H16" s="14"/>
      <c r="I16" s="14">
        <v>0</v>
      </c>
      <c r="J16" s="14"/>
      <c r="K16" s="14">
        <v>26095</v>
      </c>
      <c r="L16" s="14"/>
      <c r="M16" s="14">
        <v>588090268</v>
      </c>
      <c r="N16" s="14"/>
      <c r="O16" s="14">
        <v>340126181</v>
      </c>
      <c r="P16" s="14"/>
      <c r="Q16" s="14">
        <v>247964087</v>
      </c>
    </row>
    <row r="17" spans="1:17">
      <c r="A17" s="1" t="s">
        <v>118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v>0</v>
      </c>
      <c r="J17" s="14"/>
      <c r="K17" s="14">
        <v>375459</v>
      </c>
      <c r="L17" s="14"/>
      <c r="M17" s="14">
        <v>1619385378</v>
      </c>
      <c r="N17" s="14"/>
      <c r="O17" s="14">
        <v>1332368432</v>
      </c>
      <c r="P17" s="14"/>
      <c r="Q17" s="14">
        <v>287016946</v>
      </c>
    </row>
    <row r="18" spans="1:17">
      <c r="A18" s="1" t="s">
        <v>25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v>0</v>
      </c>
      <c r="J18" s="14"/>
      <c r="K18" s="14">
        <v>28401</v>
      </c>
      <c r="L18" s="14"/>
      <c r="M18" s="14">
        <v>545118537</v>
      </c>
      <c r="N18" s="14"/>
      <c r="O18" s="14">
        <v>511692409</v>
      </c>
      <c r="P18" s="14"/>
      <c r="Q18" s="14">
        <v>33426128</v>
      </c>
    </row>
    <row r="19" spans="1:17">
      <c r="A19" s="1" t="s">
        <v>24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v>0</v>
      </c>
      <c r="J19" s="14"/>
      <c r="K19" s="14">
        <v>110709</v>
      </c>
      <c r="L19" s="14"/>
      <c r="M19" s="14">
        <v>5447489022</v>
      </c>
      <c r="N19" s="14"/>
      <c r="O19" s="14">
        <v>4986428569</v>
      </c>
      <c r="P19" s="14"/>
      <c r="Q19" s="14">
        <v>461060453</v>
      </c>
    </row>
    <row r="20" spans="1:17">
      <c r="A20" s="1" t="s">
        <v>119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4">
        <v>39104</v>
      </c>
      <c r="L20" s="14"/>
      <c r="M20" s="14">
        <v>1103314381</v>
      </c>
      <c r="N20" s="14"/>
      <c r="O20" s="14">
        <v>929929829</v>
      </c>
      <c r="P20" s="14"/>
      <c r="Q20" s="14">
        <v>173384552</v>
      </c>
    </row>
    <row r="21" spans="1:17">
      <c r="A21" s="1" t="s">
        <v>120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14">
        <v>163</v>
      </c>
      <c r="L21" s="14"/>
      <c r="M21" s="14">
        <v>11901153</v>
      </c>
      <c r="N21" s="14"/>
      <c r="O21" s="14">
        <v>11896482</v>
      </c>
      <c r="P21" s="14"/>
      <c r="Q21" s="14">
        <v>4671</v>
      </c>
    </row>
    <row r="22" spans="1:17">
      <c r="A22" s="1" t="s">
        <v>121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v>0</v>
      </c>
      <c r="J22" s="14"/>
      <c r="K22" s="14">
        <v>100712</v>
      </c>
      <c r="L22" s="14"/>
      <c r="M22" s="14">
        <v>318350632</v>
      </c>
      <c r="N22" s="14"/>
      <c r="O22" s="14">
        <v>318350632</v>
      </c>
      <c r="P22" s="14"/>
      <c r="Q22" s="14">
        <v>0</v>
      </c>
    </row>
    <row r="23" spans="1:17">
      <c r="A23" s="1" t="s">
        <v>122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v>0</v>
      </c>
      <c r="J23" s="14"/>
      <c r="K23" s="14">
        <v>24682</v>
      </c>
      <c r="L23" s="14"/>
      <c r="M23" s="14">
        <v>1214444830</v>
      </c>
      <c r="N23" s="14"/>
      <c r="O23" s="14">
        <v>1095497595</v>
      </c>
      <c r="P23" s="14"/>
      <c r="Q23" s="14">
        <v>118947235</v>
      </c>
    </row>
    <row r="24" spans="1:17">
      <c r="A24" s="1" t="s">
        <v>123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14">
        <v>104754</v>
      </c>
      <c r="L24" s="14"/>
      <c r="M24" s="14">
        <v>1798534141</v>
      </c>
      <c r="N24" s="14"/>
      <c r="O24" s="14">
        <v>1014514720</v>
      </c>
      <c r="P24" s="14"/>
      <c r="Q24" s="14">
        <v>784019421</v>
      </c>
    </row>
    <row r="25" spans="1:17">
      <c r="A25" s="1" t="s">
        <v>124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v>0</v>
      </c>
      <c r="J25" s="14"/>
      <c r="K25" s="14">
        <v>11853</v>
      </c>
      <c r="L25" s="14"/>
      <c r="M25" s="14">
        <v>311156812</v>
      </c>
      <c r="N25" s="14"/>
      <c r="O25" s="14">
        <v>296159058</v>
      </c>
      <c r="P25" s="14"/>
      <c r="Q25" s="14">
        <v>14997754</v>
      </c>
    </row>
    <row r="26" spans="1:17">
      <c r="A26" s="1" t="s">
        <v>21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v>0</v>
      </c>
      <c r="J26" s="14"/>
      <c r="K26" s="14">
        <v>95290</v>
      </c>
      <c r="L26" s="14"/>
      <c r="M26" s="14">
        <v>1551636412</v>
      </c>
      <c r="N26" s="14"/>
      <c r="O26" s="14">
        <v>1371666277</v>
      </c>
      <c r="P26" s="14"/>
      <c r="Q26" s="14">
        <v>179970135</v>
      </c>
    </row>
    <row r="27" spans="1:17">
      <c r="A27" s="1" t="s">
        <v>100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v>0</v>
      </c>
      <c r="J27" s="14"/>
      <c r="K27" s="14">
        <v>50000</v>
      </c>
      <c r="L27" s="14"/>
      <c r="M27" s="14">
        <v>1378632270</v>
      </c>
      <c r="N27" s="14"/>
      <c r="O27" s="14">
        <v>1376275992</v>
      </c>
      <c r="P27" s="14"/>
      <c r="Q27" s="14">
        <v>2356278</v>
      </c>
    </row>
    <row r="28" spans="1:17">
      <c r="A28" s="1" t="s">
        <v>125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  <c r="K28" s="14">
        <v>525000</v>
      </c>
      <c r="L28" s="14"/>
      <c r="M28" s="14">
        <v>5477871453</v>
      </c>
      <c r="N28" s="14"/>
      <c r="O28" s="14">
        <v>4979517300</v>
      </c>
      <c r="P28" s="14"/>
      <c r="Q28" s="14">
        <v>498354153</v>
      </c>
    </row>
    <row r="29" spans="1:17">
      <c r="A29" s="1" t="s">
        <v>126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14">
        <v>6960</v>
      </c>
      <c r="L29" s="14"/>
      <c r="M29" s="14">
        <v>145851586</v>
      </c>
      <c r="N29" s="14"/>
      <c r="O29" s="14">
        <v>95434025</v>
      </c>
      <c r="P29" s="14"/>
      <c r="Q29" s="14">
        <v>50417561</v>
      </c>
    </row>
    <row r="30" spans="1:17">
      <c r="A30" s="1" t="s">
        <v>127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  <c r="K30" s="14">
        <v>6960</v>
      </c>
      <c r="L30" s="14"/>
      <c r="M30" s="14">
        <v>88474025</v>
      </c>
      <c r="N30" s="14"/>
      <c r="O30" s="14">
        <v>88474025</v>
      </c>
      <c r="P30" s="14"/>
      <c r="Q30" s="14">
        <v>0</v>
      </c>
    </row>
    <row r="31" spans="1:17">
      <c r="A31" s="1" t="s">
        <v>92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14">
        <v>27657</v>
      </c>
      <c r="L31" s="14"/>
      <c r="M31" s="14">
        <v>824773228</v>
      </c>
      <c r="N31" s="14"/>
      <c r="O31" s="14">
        <v>718733847</v>
      </c>
      <c r="P31" s="14"/>
      <c r="Q31" s="14">
        <v>106039381</v>
      </c>
    </row>
    <row r="32" spans="1:17">
      <c r="A32" s="1" t="s">
        <v>20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v>0</v>
      </c>
      <c r="J32" s="14"/>
      <c r="K32" s="14">
        <v>154878</v>
      </c>
      <c r="L32" s="14"/>
      <c r="M32" s="14">
        <v>1731098583</v>
      </c>
      <c r="N32" s="14"/>
      <c r="O32" s="14">
        <v>1424574005</v>
      </c>
      <c r="P32" s="14"/>
      <c r="Q32" s="14">
        <v>306524578</v>
      </c>
    </row>
    <row r="33" spans="1:20">
      <c r="A33" s="1" t="s">
        <v>18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v>0</v>
      </c>
      <c r="J33" s="14"/>
      <c r="K33" s="14">
        <v>9580</v>
      </c>
      <c r="L33" s="14"/>
      <c r="M33" s="14">
        <v>406008899</v>
      </c>
      <c r="N33" s="14"/>
      <c r="O33" s="14">
        <v>379898297</v>
      </c>
      <c r="P33" s="14"/>
      <c r="Q33" s="14">
        <v>26110602</v>
      </c>
    </row>
    <row r="34" spans="1:20">
      <c r="A34" s="1" t="s">
        <v>95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v>0</v>
      </c>
      <c r="J34" s="14"/>
      <c r="K34" s="14">
        <v>386277</v>
      </c>
      <c r="L34" s="14"/>
      <c r="M34" s="14">
        <v>2925062950</v>
      </c>
      <c r="N34" s="14"/>
      <c r="O34" s="14">
        <v>3127522029</v>
      </c>
      <c r="P34" s="14"/>
      <c r="Q34" s="14">
        <v>-202459079</v>
      </c>
    </row>
    <row r="35" spans="1:20">
      <c r="A35" s="1" t="s">
        <v>128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v>0</v>
      </c>
      <c r="J35" s="14"/>
      <c r="K35" s="14">
        <v>150000</v>
      </c>
      <c r="L35" s="14"/>
      <c r="M35" s="14">
        <v>2970221416</v>
      </c>
      <c r="N35" s="14"/>
      <c r="O35" s="14">
        <v>3002724000</v>
      </c>
      <c r="P35" s="14"/>
      <c r="Q35" s="14">
        <v>-32502584</v>
      </c>
    </row>
    <row r="36" spans="1:20">
      <c r="A36" s="1" t="s">
        <v>129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  <c r="K36" s="14">
        <v>130801</v>
      </c>
      <c r="L36" s="14"/>
      <c r="M36" s="14">
        <v>1622251429</v>
      </c>
      <c r="N36" s="14"/>
      <c r="O36" s="14">
        <v>1397825127</v>
      </c>
      <c r="P36" s="14"/>
      <c r="Q36" s="14">
        <v>224426302</v>
      </c>
    </row>
    <row r="37" spans="1:20">
      <c r="A37" s="1" t="s">
        <v>111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v>0</v>
      </c>
      <c r="J37" s="14"/>
      <c r="K37" s="14">
        <v>400000</v>
      </c>
      <c r="L37" s="14"/>
      <c r="M37" s="14">
        <v>7910813258</v>
      </c>
      <c r="N37" s="14"/>
      <c r="O37" s="14">
        <v>6886247034</v>
      </c>
      <c r="P37" s="14"/>
      <c r="Q37" s="14">
        <v>1024566224</v>
      </c>
    </row>
    <row r="38" spans="1:20">
      <c r="A38" s="1" t="s">
        <v>19</v>
      </c>
      <c r="C38" s="14">
        <v>0</v>
      </c>
      <c r="D38" s="14"/>
      <c r="E38" s="14">
        <v>0</v>
      </c>
      <c r="F38" s="14"/>
      <c r="G38" s="14">
        <v>0</v>
      </c>
      <c r="H38" s="14"/>
      <c r="I38" s="14">
        <v>0</v>
      </c>
      <c r="J38" s="14"/>
      <c r="K38" s="14">
        <v>646875</v>
      </c>
      <c r="L38" s="14"/>
      <c r="M38" s="14">
        <v>607044605</v>
      </c>
      <c r="N38" s="14"/>
      <c r="O38" s="14">
        <v>697586048</v>
      </c>
      <c r="P38" s="14"/>
      <c r="Q38" s="14">
        <v>-90541443</v>
      </c>
    </row>
    <row r="39" spans="1:20">
      <c r="A39" s="1" t="s">
        <v>130</v>
      </c>
      <c r="C39" s="14">
        <v>0</v>
      </c>
      <c r="D39" s="14"/>
      <c r="E39" s="14">
        <v>0</v>
      </c>
      <c r="F39" s="14"/>
      <c r="G39" s="14">
        <v>0</v>
      </c>
      <c r="H39" s="14"/>
      <c r="I39" s="14">
        <v>0</v>
      </c>
      <c r="J39" s="14"/>
      <c r="K39" s="14">
        <v>120190</v>
      </c>
      <c r="L39" s="14"/>
      <c r="M39" s="14">
        <v>686980503</v>
      </c>
      <c r="N39" s="14"/>
      <c r="O39" s="14">
        <v>588533207</v>
      </c>
      <c r="P39" s="14"/>
      <c r="Q39" s="14">
        <v>98447296</v>
      </c>
    </row>
    <row r="40" spans="1:20">
      <c r="A40" s="1" t="s">
        <v>131</v>
      </c>
      <c r="C40" s="14">
        <v>0</v>
      </c>
      <c r="D40" s="14"/>
      <c r="E40" s="14">
        <v>0</v>
      </c>
      <c r="F40" s="14"/>
      <c r="G40" s="14">
        <v>0</v>
      </c>
      <c r="H40" s="14"/>
      <c r="I40" s="14">
        <v>0</v>
      </c>
      <c r="J40" s="14"/>
      <c r="K40" s="14">
        <v>74042</v>
      </c>
      <c r="L40" s="14"/>
      <c r="M40" s="14">
        <v>1148182625</v>
      </c>
      <c r="N40" s="14"/>
      <c r="O40" s="14">
        <v>1028976536</v>
      </c>
      <c r="P40" s="14"/>
      <c r="Q40" s="14">
        <v>119206089</v>
      </c>
    </row>
    <row r="41" spans="1:20">
      <c r="A41" s="1" t="s">
        <v>132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v>0</v>
      </c>
      <c r="J41" s="14"/>
      <c r="K41" s="14">
        <v>13047</v>
      </c>
      <c r="L41" s="14"/>
      <c r="M41" s="14">
        <v>215470753</v>
      </c>
      <c r="N41" s="14"/>
      <c r="O41" s="14">
        <v>155298441</v>
      </c>
      <c r="P41" s="14"/>
      <c r="Q41" s="14">
        <v>60172312</v>
      </c>
    </row>
    <row r="42" spans="1:20">
      <c r="A42" s="1" t="s">
        <v>133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v>0</v>
      </c>
      <c r="J42" s="14"/>
      <c r="K42" s="14">
        <v>36253</v>
      </c>
      <c r="L42" s="14"/>
      <c r="M42" s="14">
        <v>1369528674</v>
      </c>
      <c r="N42" s="14"/>
      <c r="O42" s="14">
        <v>1140860926</v>
      </c>
      <c r="P42" s="14"/>
      <c r="Q42" s="14">
        <v>228667748</v>
      </c>
    </row>
    <row r="43" spans="1:20">
      <c r="A43" s="1" t="s">
        <v>17</v>
      </c>
      <c r="C43" s="14">
        <v>0</v>
      </c>
      <c r="D43" s="14"/>
      <c r="E43" s="14">
        <v>0</v>
      </c>
      <c r="F43" s="14"/>
      <c r="G43" s="14">
        <v>0</v>
      </c>
      <c r="H43" s="14"/>
      <c r="I43" s="14">
        <v>0</v>
      </c>
      <c r="J43" s="14"/>
      <c r="K43" s="14">
        <v>38072</v>
      </c>
      <c r="L43" s="14"/>
      <c r="M43" s="14">
        <v>1123824881</v>
      </c>
      <c r="N43" s="14"/>
      <c r="O43" s="14">
        <v>1084364045</v>
      </c>
      <c r="P43" s="14"/>
      <c r="Q43" s="14">
        <v>39460836</v>
      </c>
    </row>
    <row r="44" spans="1:20">
      <c r="A44" s="1" t="s">
        <v>109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v>0</v>
      </c>
      <c r="J44" s="14"/>
      <c r="K44" s="14">
        <v>700000</v>
      </c>
      <c r="L44" s="14"/>
      <c r="M44" s="14">
        <v>5663367395</v>
      </c>
      <c r="N44" s="14"/>
      <c r="O44" s="14">
        <v>4063686480</v>
      </c>
      <c r="P44" s="14"/>
      <c r="Q44" s="14">
        <v>1599680915</v>
      </c>
    </row>
    <row r="45" spans="1:20">
      <c r="A45" s="1" t="s">
        <v>104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v>0</v>
      </c>
      <c r="J45" s="14"/>
      <c r="K45" s="14">
        <v>27423</v>
      </c>
      <c r="L45" s="14"/>
      <c r="M45" s="14">
        <v>1341172472</v>
      </c>
      <c r="N45" s="14"/>
      <c r="O45" s="14">
        <v>1374765446</v>
      </c>
      <c r="P45" s="14"/>
      <c r="Q45" s="14">
        <v>-33592974</v>
      </c>
    </row>
    <row r="46" spans="1:20">
      <c r="A46" s="1" t="s">
        <v>134</v>
      </c>
      <c r="C46" s="14">
        <v>0</v>
      </c>
      <c r="D46" s="14"/>
      <c r="E46" s="14">
        <v>0</v>
      </c>
      <c r="F46" s="14"/>
      <c r="G46" s="14">
        <v>0</v>
      </c>
      <c r="H46" s="14"/>
      <c r="I46" s="14">
        <v>0</v>
      </c>
      <c r="J46" s="14"/>
      <c r="K46" s="14">
        <v>22826</v>
      </c>
      <c r="L46" s="14"/>
      <c r="M46" s="14">
        <v>21666321176</v>
      </c>
      <c r="N46" s="14"/>
      <c r="O46" s="14">
        <v>19339947545</v>
      </c>
      <c r="P46" s="14"/>
      <c r="Q46" s="14">
        <v>2326373631</v>
      </c>
    </row>
    <row r="47" spans="1:20" ht="24.75" thickBot="1">
      <c r="C47" s="14"/>
      <c r="D47" s="14"/>
      <c r="E47" s="15">
        <f>SUM(E8:E46)</f>
        <v>5302396495</v>
      </c>
      <c r="F47" s="14"/>
      <c r="G47" s="15">
        <f>SUM(G8:G46)</f>
        <v>3584872170</v>
      </c>
      <c r="H47" s="14"/>
      <c r="I47" s="15">
        <f>SUM(I8:I46)</f>
        <v>1717524325</v>
      </c>
      <c r="J47" s="14"/>
      <c r="K47" s="14"/>
      <c r="L47" s="14"/>
      <c r="M47" s="15">
        <f>SUM(M8:M46)</f>
        <v>87582329667</v>
      </c>
      <c r="N47" s="14"/>
      <c r="O47" s="15">
        <f>SUM(O8:O46)</f>
        <v>76749043502</v>
      </c>
      <c r="P47" s="14"/>
      <c r="Q47" s="15">
        <f>SUM(Q8:Q46)</f>
        <v>10833286165</v>
      </c>
    </row>
    <row r="48" spans="1:20" ht="24.75" thickTop="1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T48" s="3"/>
    </row>
    <row r="49" spans="3:20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T49" s="3"/>
    </row>
    <row r="50" spans="3:20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T50" s="3"/>
    </row>
    <row r="51" spans="3:20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T51" s="3"/>
    </row>
    <row r="52" spans="3:20">
      <c r="G5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2023-03-27T11:45:32Z</dcterms:created>
  <dcterms:modified xsi:type="dcterms:W3CDTF">2023-03-29T12:43:53Z</dcterms:modified>
</cp:coreProperties>
</file>