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7E01B47A-9302-4573-ACE4-6EDB28175BA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E11" i="13"/>
  <c r="I11" i="13"/>
  <c r="Q20" i="12"/>
  <c r="O20" i="12"/>
  <c r="M20" i="12"/>
  <c r="K20" i="12"/>
  <c r="I20" i="12"/>
  <c r="G20" i="12"/>
  <c r="E20" i="12"/>
  <c r="C20" i="12"/>
  <c r="Q9" i="12"/>
  <c r="Q10" i="12"/>
  <c r="Q11" i="12"/>
  <c r="Q12" i="12"/>
  <c r="Q13" i="12"/>
  <c r="Q14" i="12"/>
  <c r="Q15" i="12"/>
  <c r="Q16" i="12"/>
  <c r="Q17" i="12"/>
  <c r="Q18" i="12"/>
  <c r="Q1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8" i="12"/>
  <c r="I48" i="11"/>
  <c r="K13" i="11" s="1"/>
  <c r="U4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8" i="11"/>
  <c r="S9" i="11"/>
  <c r="S10" i="11"/>
  <c r="S11" i="11"/>
  <c r="S12" i="11"/>
  <c r="S13" i="11"/>
  <c r="S14" i="11"/>
  <c r="S15" i="11"/>
  <c r="S16" i="11"/>
  <c r="S48" i="11" s="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8" i="11"/>
  <c r="K12" i="11"/>
  <c r="K20" i="11"/>
  <c r="K28" i="11"/>
  <c r="K36" i="11"/>
  <c r="K44" i="11"/>
  <c r="C48" i="11"/>
  <c r="E48" i="11"/>
  <c r="G48" i="11"/>
  <c r="M48" i="11"/>
  <c r="O48" i="11"/>
  <c r="Q4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8" i="11"/>
  <c r="I50" i="10"/>
  <c r="Q50" i="10"/>
  <c r="O50" i="10"/>
  <c r="M50" i="10"/>
  <c r="G50" i="10"/>
  <c r="E5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I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E25" i="9"/>
  <c r="G25" i="9"/>
  <c r="I25" i="9"/>
  <c r="M25" i="9"/>
  <c r="O25" i="9"/>
  <c r="Q25" i="9"/>
  <c r="O22" i="8"/>
  <c r="Q22" i="8"/>
  <c r="S22" i="8"/>
  <c r="M22" i="8"/>
  <c r="K22" i="8"/>
  <c r="I22" i="8"/>
  <c r="Q11" i="6"/>
  <c r="I15" i="7"/>
  <c r="M15" i="7"/>
  <c r="O15" i="7"/>
  <c r="S15" i="7"/>
  <c r="K15" i="7"/>
  <c r="Q15" i="7"/>
  <c r="S11" i="6"/>
  <c r="M11" i="6"/>
  <c r="O11" i="6"/>
  <c r="K11" i="6"/>
  <c r="AK13" i="3"/>
  <c r="AG13" i="3"/>
  <c r="AI13" i="3"/>
  <c r="S13" i="3"/>
  <c r="W13" i="3"/>
  <c r="AA13" i="3"/>
  <c r="Q13" i="3"/>
  <c r="Y29" i="1"/>
  <c r="E29" i="1"/>
  <c r="G29" i="1"/>
  <c r="K29" i="1"/>
  <c r="O29" i="1"/>
  <c r="U29" i="1"/>
  <c r="W29" i="1"/>
  <c r="K43" i="11" l="1"/>
  <c r="K35" i="11"/>
  <c r="K27" i="11"/>
  <c r="K19" i="11"/>
  <c r="K11" i="11"/>
  <c r="K42" i="11"/>
  <c r="K34" i="11"/>
  <c r="K26" i="11"/>
  <c r="K18" i="11"/>
  <c r="K10" i="11"/>
  <c r="K41" i="11"/>
  <c r="K33" i="11"/>
  <c r="K25" i="11"/>
  <c r="K17" i="11"/>
  <c r="K9" i="11"/>
  <c r="K8" i="11"/>
  <c r="K40" i="11"/>
  <c r="K32" i="11"/>
  <c r="K24" i="11"/>
  <c r="K16" i="11"/>
  <c r="K47" i="11"/>
  <c r="K39" i="11"/>
  <c r="K31" i="11"/>
  <c r="K23" i="11"/>
  <c r="K15" i="11"/>
  <c r="K46" i="11"/>
  <c r="K38" i="11"/>
  <c r="K30" i="11"/>
  <c r="K22" i="11"/>
  <c r="K14" i="11"/>
  <c r="K45" i="11"/>
  <c r="K37" i="11"/>
  <c r="K29" i="11"/>
  <c r="K21" i="11"/>
  <c r="K48" i="11" l="1"/>
</calcChain>
</file>

<file path=xl/sharedStrings.xml><?xml version="1.0" encoding="utf-8"?>
<sst xmlns="http://schemas.openxmlformats.org/spreadsheetml/2006/main" count="586" uniqueCount="156">
  <si>
    <t>صندوق سرمایه گذاری تعالی دانش مالی اسلامی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</si>
  <si>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</si>
  <si>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</si>
  <si>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</si>
  <si>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</si>
  <si>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</si>
  <si>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</si>
  <si>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</si>
  <si>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</si>
  <si>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</si>
  <si>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</si>
  <si>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</si>
  <si>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</si>
  <si>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</si>
  <si>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</si>
  <si>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</si>
  <si>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بانک‌اقتصادنوین‌</t>
  </si>
  <si>
    <t>پخش هجرت</t>
  </si>
  <si>
    <t>پویا زرکان آق دره</t>
  </si>
  <si>
    <t>تایدواترخاورمیانه</t>
  </si>
  <si>
    <t>داروسازی کاسپین تامین</t>
  </si>
  <si>
    <t>سپید ماکیان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</si>
  <si>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</si>
  <si>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</si>
  <si>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</si>
  <si>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</si>
  <si>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شیشه‌ همدان‌</t>
  </si>
  <si>
    <t>فجر انرژی خلیج فارس</t>
  </si>
  <si>
    <t>گسترش نفت و گاز پارسیان</t>
  </si>
  <si>
    <t>مبین انرژی خلیج فارس</t>
  </si>
  <si>
    <t>محصولات کاغذی لطیف</t>
  </si>
  <si>
    <t>کالسیمین‌</t>
  </si>
  <si>
    <t>کشت و دام قیام اصفهان</t>
  </si>
  <si>
    <t>توسعه معادن کرومیت کاوندگان</t>
  </si>
  <si>
    <t>کاشی‌ پارس‌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</si>
  <si>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</si>
  <si>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</si>
  <si>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</si>
  <si>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</si>
  <si>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</si>
  <si>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</si>
  <si>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</si>
  <si>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</si>
  <si>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</si>
  <si>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اسنادخزانه-م6بودجه01-030814</t>
  </si>
  <si>
    <t>بله</t>
  </si>
  <si>
    <t>1401/12/10</t>
  </si>
  <si>
    <t>1403/08/14</t>
  </si>
  <si>
    <t>گواهی اعتبارمولد رفاه0208</t>
  </si>
  <si>
    <t>1401/09/01</t>
  </si>
  <si>
    <t>مرابحه عام دولت3-ش.خ0211</t>
  </si>
  <si>
    <t>1399/03/13</t>
  </si>
  <si>
    <t>1402/11/13</t>
  </si>
  <si>
    <t>مرابحه عام دولت132-ش.خ041110</t>
  </si>
  <si>
    <t>1402/05/10</t>
  </si>
  <si>
    <t>1404/11/09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</si>
  <si>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</si>
  <si>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</si>
  <si>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</si>
  <si>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</si>
  <si>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</si>
  <si>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</si>
  <si>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</si>
  <si>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</si>
  <si>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</si>
  <si>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</si>
  <si>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</si>
  <si>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</si>
  <si>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</si>
  <si>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</si>
  <si>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</si>
  <si>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</si>
  <si>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</si>
  <si>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</si>
  <si>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</si>
  <si>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</si>
  <si>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</si>
  <si>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</si>
  <si>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</si>
  <si>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</si>
  <si>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</si>
  <si>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</si>
  <si>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</si>
  <si>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</si>
  <si>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</si>
  <si>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دولت86-ش.خ020404</t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</si>
  <si>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</si>
  <si>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</si>
  <si>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</si>
  <si>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</si>
  <si>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</si>
  <si>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</si>
  <si>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</si>
  <si>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</si>
  <si>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</si>
  <si>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</si>
  <si>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1402/04/29</t>
  </si>
  <si>
    <t>1402/01/31</t>
  </si>
  <si>
    <t>1402/04/12</t>
  </si>
  <si>
    <t>پتروشیمی شازند</t>
  </si>
  <si>
    <t>1402/03/20</t>
  </si>
  <si>
    <t>1402/07/29</t>
  </si>
  <si>
    <t>نفت ایرانول</t>
  </si>
  <si>
    <t>1402/04/10</t>
  </si>
  <si>
    <t>نفت سپاهان</t>
  </si>
  <si>
    <t>1402/04/17</t>
  </si>
  <si>
    <t>1402/04/28</t>
  </si>
  <si>
    <t>1402/06/06</t>
  </si>
  <si>
    <t>پتروشیمی تندگویان</t>
  </si>
  <si>
    <t>1402/03/22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</si>
  <si>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</si>
  <si>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</si>
  <si>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</si>
  <si>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</si>
  <si>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</si>
  <si>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</si>
  <si>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</si>
  <si>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</si>
  <si>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</si>
  <si>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</si>
  <si>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</si>
  <si>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</si>
  <si>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</si>
  <si>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</si>
  <si>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</si>
  <si>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توسعه حمل و نقل ریلی پارسیان</t>
  </si>
  <si>
    <t>فرآورده های سیمان شرق</t>
  </si>
  <si>
    <t>س. الماس حکمت ایرانیان</t>
  </si>
  <si>
    <t>پتروشیمی پردیس</t>
  </si>
  <si>
    <t>سرمایه گذاری تامین اجتماعی</t>
  </si>
  <si>
    <t>ملی شیمی کشاورز</t>
  </si>
  <si>
    <t>اسنادخزانه-م6بودجه99-020321</t>
  </si>
  <si>
    <t>گام بانک اقتصاد نوین0205</t>
  </si>
  <si>
    <t>گام بانک تجارت0206</t>
  </si>
  <si>
    <t>گواهی اعتبار مولد سپه0208</t>
  </si>
  <si>
    <t>گام بانک صادرات ایران0207</t>
  </si>
  <si>
    <t>گام بانک سینا0206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</si>
  <si>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</si>
  <si>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</si>
  <si>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</si>
  <si>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</si>
  <si>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</si>
  <si>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</si>
  <si>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</si>
  <si>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</si>
  <si>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</si>
  <si>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</si>
  <si>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</si>
  <si>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</si>
  <si>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</si>
  <si>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</si>
  <si>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</si>
  <si>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</si>
  <si>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از ابتدای سال مالی</t>
  </si>
  <si>
    <t xml:space="preserve"> تا پایان ماه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</si>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</sst>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2"/>
  <sheetViews>
    <sheetView rightToLeft="1" workbookViewId="0">
      <selection activeCell="Y14" sqref="Y14"/>
    </sheetView>
  </sheetViews>
  <sheetFormatPr defaultRowHeight="24"/>
  <cols>
    <col min="1" max="1" width="27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>
      <c r="A6" s="23" t="s">
        <v>3</v>
      </c>
      <c r="C6" s="24" t="s">
        <v>152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7">
        <v>388477</v>
      </c>
      <c r="D9" s="7"/>
      <c r="E9" s="7">
        <v>1219486279</v>
      </c>
      <c r="F9" s="7"/>
      <c r="G9" s="7">
        <v>1214490692.01825</v>
      </c>
      <c r="H9" s="7"/>
      <c r="I9" s="7">
        <v>1010827</v>
      </c>
      <c r="J9" s="7"/>
      <c r="K9" s="7">
        <v>3307107396</v>
      </c>
      <c r="L9" s="7"/>
      <c r="M9" s="7">
        <v>-388477</v>
      </c>
      <c r="N9" s="7"/>
      <c r="O9" s="7">
        <v>1220983211</v>
      </c>
      <c r="P9" s="7"/>
      <c r="Q9" s="7">
        <v>1010827</v>
      </c>
      <c r="R9" s="7"/>
      <c r="S9" s="7">
        <v>3137</v>
      </c>
      <c r="T9" s="7"/>
      <c r="U9" s="7">
        <v>3307107396</v>
      </c>
      <c r="V9" s="7"/>
      <c r="W9" s="7">
        <v>3152097061.4209499</v>
      </c>
      <c r="X9" s="4"/>
      <c r="Y9" s="8">
        <v>5.1128078050681251E-2</v>
      </c>
    </row>
    <row r="10" spans="1:25">
      <c r="A10" s="1" t="s">
        <v>16</v>
      </c>
      <c r="C10" s="7">
        <v>232313</v>
      </c>
      <c r="D10" s="7"/>
      <c r="E10" s="7">
        <v>1211473930</v>
      </c>
      <c r="F10" s="7"/>
      <c r="G10" s="7">
        <v>1586494167.6554999</v>
      </c>
      <c r="H10" s="7"/>
      <c r="I10" s="7">
        <v>0</v>
      </c>
      <c r="J10" s="7"/>
      <c r="K10" s="7">
        <v>0</v>
      </c>
      <c r="L10" s="7"/>
      <c r="M10" s="7">
        <v>-232313</v>
      </c>
      <c r="N10" s="7"/>
      <c r="O10" s="7">
        <v>1452074068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X10" s="4"/>
      <c r="Y10" s="8">
        <v>0</v>
      </c>
    </row>
    <row r="11" spans="1:25">
      <c r="A11" s="1" t="s">
        <v>17</v>
      </c>
      <c r="C11" s="7">
        <v>62574</v>
      </c>
      <c r="D11" s="7"/>
      <c r="E11" s="7">
        <v>1969621201</v>
      </c>
      <c r="F11" s="7"/>
      <c r="G11" s="7">
        <v>1757197592.7750001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62574</v>
      </c>
      <c r="R11" s="7"/>
      <c r="S11" s="7">
        <v>27150</v>
      </c>
      <c r="T11" s="7"/>
      <c r="U11" s="7">
        <v>1969621201</v>
      </c>
      <c r="V11" s="7"/>
      <c r="W11" s="7">
        <v>1688775739.605</v>
      </c>
      <c r="X11" s="4"/>
      <c r="Y11" s="8">
        <v>2.7392512394811219E-2</v>
      </c>
    </row>
    <row r="12" spans="1:25">
      <c r="A12" s="1" t="s">
        <v>18</v>
      </c>
      <c r="C12" s="7">
        <v>58653</v>
      </c>
      <c r="D12" s="7"/>
      <c r="E12" s="7">
        <v>1881920013</v>
      </c>
      <c r="F12" s="7"/>
      <c r="G12" s="7">
        <v>2521648633.6125002</v>
      </c>
      <c r="H12" s="7"/>
      <c r="I12" s="7">
        <v>0</v>
      </c>
      <c r="J12" s="7"/>
      <c r="K12" s="7">
        <v>0</v>
      </c>
      <c r="L12" s="7"/>
      <c r="M12" s="7">
        <v>-4586</v>
      </c>
      <c r="N12" s="7"/>
      <c r="O12" s="7">
        <v>200583387</v>
      </c>
      <c r="P12" s="7"/>
      <c r="Q12" s="7">
        <v>54067</v>
      </c>
      <c r="R12" s="7"/>
      <c r="S12" s="7">
        <v>43400</v>
      </c>
      <c r="T12" s="7"/>
      <c r="U12" s="7">
        <v>1734775192</v>
      </c>
      <c r="V12" s="7"/>
      <c r="W12" s="7">
        <v>2332546078.5900002</v>
      </c>
      <c r="X12" s="4"/>
      <c r="Y12" s="8">
        <v>3.7834684541471202E-2</v>
      </c>
    </row>
    <row r="13" spans="1:25">
      <c r="A13" s="1" t="s">
        <v>19</v>
      </c>
      <c r="C13" s="7">
        <v>563804</v>
      </c>
      <c r="D13" s="7"/>
      <c r="E13" s="7">
        <v>2307965921</v>
      </c>
      <c r="F13" s="7"/>
      <c r="G13" s="7">
        <v>2870621653.6764002</v>
      </c>
      <c r="H13" s="7"/>
      <c r="I13" s="7">
        <v>138944</v>
      </c>
      <c r="J13" s="7"/>
      <c r="K13" s="7">
        <v>691331582</v>
      </c>
      <c r="L13" s="7"/>
      <c r="M13" s="7">
        <v>-75666</v>
      </c>
      <c r="N13" s="7"/>
      <c r="O13" s="7">
        <v>361035793</v>
      </c>
      <c r="P13" s="7"/>
      <c r="Q13" s="7">
        <v>627082</v>
      </c>
      <c r="R13" s="7"/>
      <c r="S13" s="7">
        <v>4724</v>
      </c>
      <c r="T13" s="7"/>
      <c r="U13" s="7">
        <v>2676358348</v>
      </c>
      <c r="V13" s="7"/>
      <c r="W13" s="7">
        <v>2944709472.5604</v>
      </c>
      <c r="X13" s="4"/>
      <c r="Y13" s="8">
        <v>4.7764181373836895E-2</v>
      </c>
    </row>
    <row r="14" spans="1:25">
      <c r="A14" s="1" t="s">
        <v>20</v>
      </c>
      <c r="C14" s="7">
        <v>81006</v>
      </c>
      <c r="D14" s="7"/>
      <c r="E14" s="7">
        <v>1495419740</v>
      </c>
      <c r="F14" s="7"/>
      <c r="G14" s="7">
        <v>1476005182.119</v>
      </c>
      <c r="H14" s="7"/>
      <c r="I14" s="7">
        <v>25409</v>
      </c>
      <c r="J14" s="7"/>
      <c r="K14" s="7">
        <v>471639989</v>
      </c>
      <c r="L14" s="7"/>
      <c r="M14" s="7">
        <v>0</v>
      </c>
      <c r="N14" s="7"/>
      <c r="O14" s="7">
        <v>0</v>
      </c>
      <c r="P14" s="7"/>
      <c r="Q14" s="7">
        <v>106415</v>
      </c>
      <c r="R14" s="7"/>
      <c r="S14" s="7">
        <v>18120</v>
      </c>
      <c r="T14" s="7"/>
      <c r="U14" s="7">
        <v>1967059729</v>
      </c>
      <c r="V14" s="7"/>
      <c r="W14" s="7">
        <v>1916766773.1900001</v>
      </c>
      <c r="X14" s="4"/>
      <c r="Y14" s="8">
        <v>3.1090603897975331E-2</v>
      </c>
    </row>
    <row r="15" spans="1:25">
      <c r="A15" s="1" t="s">
        <v>21</v>
      </c>
      <c r="C15" s="7">
        <v>73230</v>
      </c>
      <c r="D15" s="7"/>
      <c r="E15" s="7">
        <v>1994437402</v>
      </c>
      <c r="F15" s="7"/>
      <c r="G15" s="7">
        <v>1920313145.97</v>
      </c>
      <c r="H15" s="7"/>
      <c r="I15" s="7">
        <v>0</v>
      </c>
      <c r="J15" s="7"/>
      <c r="K15" s="7">
        <v>0</v>
      </c>
      <c r="L15" s="7"/>
      <c r="M15" s="7">
        <v>-73230</v>
      </c>
      <c r="N15" s="7"/>
      <c r="O15" s="7">
        <v>1812577616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4"/>
      <c r="Y15" s="8">
        <v>0</v>
      </c>
    </row>
    <row r="16" spans="1:25">
      <c r="A16" s="1" t="s">
        <v>22</v>
      </c>
      <c r="C16" s="7">
        <v>165530</v>
      </c>
      <c r="D16" s="7"/>
      <c r="E16" s="7">
        <v>981471474</v>
      </c>
      <c r="F16" s="7"/>
      <c r="G16" s="7">
        <v>1288388105.595</v>
      </c>
      <c r="H16" s="7"/>
      <c r="I16" s="7">
        <v>0</v>
      </c>
      <c r="J16" s="7"/>
      <c r="K16" s="7">
        <v>0</v>
      </c>
      <c r="L16" s="7"/>
      <c r="M16" s="7">
        <v>-80757</v>
      </c>
      <c r="N16" s="7"/>
      <c r="O16" s="7">
        <v>632578803</v>
      </c>
      <c r="P16" s="7"/>
      <c r="Q16" s="7">
        <v>84773</v>
      </c>
      <c r="R16" s="7"/>
      <c r="S16" s="7">
        <v>7710</v>
      </c>
      <c r="T16" s="7"/>
      <c r="U16" s="7">
        <v>502641704</v>
      </c>
      <c r="V16" s="7"/>
      <c r="W16" s="7">
        <v>649710911.0115</v>
      </c>
      <c r="X16" s="4"/>
      <c r="Y16" s="8">
        <v>1.0538530229649866E-2</v>
      </c>
    </row>
    <row r="17" spans="1:25">
      <c r="A17" s="1" t="s">
        <v>23</v>
      </c>
      <c r="C17" s="7">
        <v>70000</v>
      </c>
      <c r="D17" s="7"/>
      <c r="E17" s="7">
        <v>1007180576</v>
      </c>
      <c r="F17" s="7"/>
      <c r="G17" s="7">
        <v>1423678410</v>
      </c>
      <c r="H17" s="7"/>
      <c r="I17" s="7">
        <v>0</v>
      </c>
      <c r="J17" s="7"/>
      <c r="K17" s="7">
        <v>0</v>
      </c>
      <c r="L17" s="7"/>
      <c r="M17" s="7">
        <v>-16936</v>
      </c>
      <c r="N17" s="7"/>
      <c r="O17" s="7">
        <v>348825999</v>
      </c>
      <c r="P17" s="7"/>
      <c r="Q17" s="7">
        <v>53064</v>
      </c>
      <c r="R17" s="7"/>
      <c r="S17" s="7">
        <v>20470</v>
      </c>
      <c r="T17" s="7"/>
      <c r="U17" s="7">
        <v>763500430</v>
      </c>
      <c r="V17" s="7"/>
      <c r="W17" s="7">
        <v>1079757070.5239999</v>
      </c>
      <c r="X17" s="4"/>
      <c r="Y17" s="8">
        <v>1.751402406137819E-2</v>
      </c>
    </row>
    <row r="18" spans="1:25">
      <c r="A18" s="1" t="s">
        <v>24</v>
      </c>
      <c r="C18" s="7">
        <v>122731</v>
      </c>
      <c r="D18" s="7"/>
      <c r="E18" s="7">
        <v>3503657234</v>
      </c>
      <c r="F18" s="7"/>
      <c r="G18" s="7">
        <v>3908904047.6220002</v>
      </c>
      <c r="H18" s="7"/>
      <c r="I18" s="7">
        <v>15189</v>
      </c>
      <c r="J18" s="7"/>
      <c r="K18" s="7">
        <v>535300978</v>
      </c>
      <c r="L18" s="7"/>
      <c r="M18" s="7">
        <v>0</v>
      </c>
      <c r="N18" s="7"/>
      <c r="O18" s="7">
        <v>0</v>
      </c>
      <c r="P18" s="7"/>
      <c r="Q18" s="7">
        <v>137920</v>
      </c>
      <c r="R18" s="7"/>
      <c r="S18" s="7">
        <v>36080</v>
      </c>
      <c r="T18" s="7"/>
      <c r="U18" s="7">
        <v>4038958212</v>
      </c>
      <c r="V18" s="7"/>
      <c r="W18" s="7">
        <v>4946545486.0799999</v>
      </c>
      <c r="X18" s="4"/>
      <c r="Y18" s="8">
        <v>8.0234637057633576E-2</v>
      </c>
    </row>
    <row r="19" spans="1:25">
      <c r="A19" s="1" t="s">
        <v>25</v>
      </c>
      <c r="C19" s="7">
        <v>117274</v>
      </c>
      <c r="D19" s="7"/>
      <c r="E19" s="7">
        <v>3074787809</v>
      </c>
      <c r="F19" s="7"/>
      <c r="G19" s="7">
        <v>3019324090.23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117274</v>
      </c>
      <c r="R19" s="7"/>
      <c r="S19" s="7">
        <v>24850</v>
      </c>
      <c r="T19" s="7"/>
      <c r="U19" s="7">
        <v>3074787809</v>
      </c>
      <c r="V19" s="7"/>
      <c r="W19" s="7">
        <v>2896919059.5450001</v>
      </c>
      <c r="X19" s="4"/>
      <c r="Y19" s="8">
        <v>4.6989004747256695E-2</v>
      </c>
    </row>
    <row r="20" spans="1:25">
      <c r="A20" s="1" t="s">
        <v>26</v>
      </c>
      <c r="C20" s="7">
        <v>406687</v>
      </c>
      <c r="D20" s="7"/>
      <c r="E20" s="7">
        <v>2287983605</v>
      </c>
      <c r="F20" s="7"/>
      <c r="G20" s="7">
        <v>2077933471.4790001</v>
      </c>
      <c r="H20" s="7"/>
      <c r="I20" s="7">
        <v>0</v>
      </c>
      <c r="J20" s="7"/>
      <c r="K20" s="7">
        <v>0</v>
      </c>
      <c r="L20" s="7"/>
      <c r="M20" s="7">
        <v>-406687</v>
      </c>
      <c r="N20" s="7"/>
      <c r="O20" s="7">
        <v>1964672191</v>
      </c>
      <c r="P20" s="7"/>
      <c r="Q20" s="7">
        <v>0</v>
      </c>
      <c r="R20" s="7"/>
      <c r="S20" s="7">
        <v>0</v>
      </c>
      <c r="T20" s="7"/>
      <c r="U20" s="7">
        <v>0</v>
      </c>
      <c r="V20" s="7"/>
      <c r="W20" s="7">
        <v>0</v>
      </c>
      <c r="X20" s="4"/>
      <c r="Y20" s="8">
        <v>0</v>
      </c>
    </row>
    <row r="21" spans="1:25">
      <c r="A21" s="1" t="s">
        <v>27</v>
      </c>
      <c r="C21" s="7">
        <v>51000</v>
      </c>
      <c r="D21" s="7"/>
      <c r="E21" s="7">
        <v>918851901</v>
      </c>
      <c r="F21" s="7"/>
      <c r="G21" s="7">
        <v>957150864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51000</v>
      </c>
      <c r="R21" s="7"/>
      <c r="S21" s="7">
        <v>18490</v>
      </c>
      <c r="T21" s="7"/>
      <c r="U21" s="7">
        <v>918851901</v>
      </c>
      <c r="V21" s="7"/>
      <c r="W21" s="7">
        <v>937379209.5</v>
      </c>
      <c r="X21" s="4"/>
      <c r="Y21" s="8">
        <v>1.5204607108385459E-2</v>
      </c>
    </row>
    <row r="22" spans="1:25">
      <c r="A22" s="1" t="s">
        <v>28</v>
      </c>
      <c r="C22" s="7">
        <v>68682</v>
      </c>
      <c r="D22" s="7"/>
      <c r="E22" s="7">
        <v>2612868663</v>
      </c>
      <c r="F22" s="7"/>
      <c r="G22" s="7">
        <v>2618965402.9559999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68682</v>
      </c>
      <c r="R22" s="7"/>
      <c r="S22" s="7">
        <v>39410</v>
      </c>
      <c r="T22" s="7"/>
      <c r="U22" s="7">
        <v>2612868663</v>
      </c>
      <c r="V22" s="7"/>
      <c r="W22" s="7">
        <v>2690652412.1609998</v>
      </c>
      <c r="X22" s="4"/>
      <c r="Y22" s="8">
        <v>4.3643290119437642E-2</v>
      </c>
    </row>
    <row r="23" spans="1:25">
      <c r="A23" s="1" t="s">
        <v>29</v>
      </c>
      <c r="C23" s="7">
        <v>30727</v>
      </c>
      <c r="D23" s="7"/>
      <c r="E23" s="7">
        <v>1276353857</v>
      </c>
      <c r="F23" s="7"/>
      <c r="G23" s="7">
        <v>758106407.36699998</v>
      </c>
      <c r="H23" s="7"/>
      <c r="I23" s="7">
        <v>0</v>
      </c>
      <c r="J23" s="7"/>
      <c r="K23" s="7">
        <v>0</v>
      </c>
      <c r="L23" s="7"/>
      <c r="M23" s="7">
        <v>-30727</v>
      </c>
      <c r="N23" s="7"/>
      <c r="O23" s="7">
        <v>716494404</v>
      </c>
      <c r="P23" s="7"/>
      <c r="Q23" s="7">
        <v>0</v>
      </c>
      <c r="R23" s="7"/>
      <c r="S23" s="7">
        <v>0</v>
      </c>
      <c r="T23" s="7"/>
      <c r="U23" s="7">
        <v>0</v>
      </c>
      <c r="V23" s="7"/>
      <c r="W23" s="7">
        <v>0</v>
      </c>
      <c r="X23" s="4"/>
      <c r="Y23" s="8">
        <v>0</v>
      </c>
    </row>
    <row r="24" spans="1:25">
      <c r="A24" s="1" t="s">
        <v>30</v>
      </c>
      <c r="C24" s="7">
        <v>13840</v>
      </c>
      <c r="D24" s="7"/>
      <c r="E24" s="7">
        <v>856442705</v>
      </c>
      <c r="F24" s="7"/>
      <c r="G24" s="7">
        <v>1011875304.6</v>
      </c>
      <c r="H24" s="7"/>
      <c r="I24" s="7">
        <v>0</v>
      </c>
      <c r="J24" s="7"/>
      <c r="K24" s="7">
        <v>0</v>
      </c>
      <c r="L24" s="7"/>
      <c r="M24" s="7">
        <v>-13840</v>
      </c>
      <c r="N24" s="7"/>
      <c r="O24" s="7">
        <v>995366155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4"/>
      <c r="Y24" s="8">
        <v>0</v>
      </c>
    </row>
    <row r="25" spans="1:25">
      <c r="A25" s="1" t="s">
        <v>31</v>
      </c>
      <c r="C25" s="7">
        <v>179513</v>
      </c>
      <c r="D25" s="7"/>
      <c r="E25" s="7">
        <v>995426914</v>
      </c>
      <c r="F25" s="7"/>
      <c r="G25" s="7">
        <v>983231386.05149996</v>
      </c>
      <c r="H25" s="7"/>
      <c r="I25" s="7">
        <v>0</v>
      </c>
      <c r="J25" s="7"/>
      <c r="K25" s="7">
        <v>0</v>
      </c>
      <c r="L25" s="7"/>
      <c r="M25" s="7">
        <v>-179513</v>
      </c>
      <c r="N25" s="7"/>
      <c r="O25" s="7">
        <v>944890121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4"/>
      <c r="Y25" s="8">
        <v>0</v>
      </c>
    </row>
    <row r="26" spans="1:25">
      <c r="A26" s="1" t="s">
        <v>32</v>
      </c>
      <c r="C26" s="7">
        <v>342163</v>
      </c>
      <c r="D26" s="7"/>
      <c r="E26" s="7">
        <v>997283359</v>
      </c>
      <c r="F26" s="7"/>
      <c r="G26" s="7">
        <v>1048952069.3825999</v>
      </c>
      <c r="H26" s="7"/>
      <c r="I26" s="7">
        <v>412983</v>
      </c>
      <c r="J26" s="7"/>
      <c r="K26" s="7">
        <v>1265288772</v>
      </c>
      <c r="L26" s="7"/>
      <c r="M26" s="7">
        <v>0</v>
      </c>
      <c r="N26" s="7"/>
      <c r="O26" s="7">
        <v>0</v>
      </c>
      <c r="P26" s="7"/>
      <c r="Q26" s="7">
        <v>755146</v>
      </c>
      <c r="R26" s="7"/>
      <c r="S26" s="7">
        <v>3091</v>
      </c>
      <c r="T26" s="7"/>
      <c r="U26" s="7">
        <v>2262572131</v>
      </c>
      <c r="V26" s="7"/>
      <c r="W26" s="7">
        <v>2320268051.0983</v>
      </c>
      <c r="X26" s="4"/>
      <c r="Y26" s="8">
        <v>3.7635530792182445E-2</v>
      </c>
    </row>
    <row r="27" spans="1:25">
      <c r="A27" s="1" t="s">
        <v>33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750174</v>
      </c>
      <c r="J27" s="7"/>
      <c r="K27" s="7">
        <v>4986429102</v>
      </c>
      <c r="L27" s="7"/>
      <c r="M27" s="7">
        <v>0</v>
      </c>
      <c r="N27" s="7"/>
      <c r="O27" s="7">
        <v>0</v>
      </c>
      <c r="P27" s="7"/>
      <c r="Q27" s="7">
        <v>750174</v>
      </c>
      <c r="R27" s="7"/>
      <c r="S27" s="7">
        <v>6900</v>
      </c>
      <c r="T27" s="7"/>
      <c r="U27" s="7">
        <v>4986429102</v>
      </c>
      <c r="V27" s="7"/>
      <c r="W27" s="7">
        <v>5145402206.4300003</v>
      </c>
      <c r="X27" s="4"/>
      <c r="Y27" s="8">
        <v>8.3460160168388933E-2</v>
      </c>
    </row>
    <row r="28" spans="1:25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169000</v>
      </c>
      <c r="J28" s="7"/>
      <c r="K28" s="7">
        <v>1825202173</v>
      </c>
      <c r="L28" s="7"/>
      <c r="M28" s="7">
        <v>0</v>
      </c>
      <c r="N28" s="7"/>
      <c r="O28" s="7">
        <v>0</v>
      </c>
      <c r="P28" s="7"/>
      <c r="Q28" s="7">
        <v>169000</v>
      </c>
      <c r="R28" s="7"/>
      <c r="S28" s="7">
        <v>11040</v>
      </c>
      <c r="T28" s="7"/>
      <c r="U28" s="7">
        <v>1825202173</v>
      </c>
      <c r="V28" s="7"/>
      <c r="W28" s="7">
        <v>1854658728</v>
      </c>
      <c r="X28" s="4"/>
      <c r="Y28" s="8">
        <v>3.0083190445859716E-2</v>
      </c>
    </row>
    <row r="29" spans="1:25" ht="24.75" thickBot="1">
      <c r="E29" s="6">
        <f>SUM(E9:E28)</f>
        <v>30592632583</v>
      </c>
      <c r="G29" s="6">
        <f>SUM(G9:G28)</f>
        <v>32443280627.109745</v>
      </c>
      <c r="K29" s="6">
        <f>SUM(K9:K28)</f>
        <v>13082299992</v>
      </c>
      <c r="O29" s="6">
        <f>SUM(O9:O28)</f>
        <v>10650081748</v>
      </c>
      <c r="U29" s="6">
        <f>SUM(U9:U28)</f>
        <v>32640733991</v>
      </c>
      <c r="W29" s="6">
        <f>SUM(W9:W28)</f>
        <v>34556188259.716148</v>
      </c>
      <c r="Y29" s="17">
        <f>SUM(Y9:Y28)</f>
        <v>0.56051303498894844</v>
      </c>
    </row>
    <row r="30" spans="1:25" ht="24.75" thickTop="1">
      <c r="W30" s="3"/>
    </row>
    <row r="31" spans="1:25">
      <c r="W31" s="5"/>
    </row>
    <row r="32" spans="1:25">
      <c r="Y32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15"/>
  <sheetViews>
    <sheetView rightToLeft="1" workbookViewId="0">
      <selection activeCell="E24" sqref="E24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24" width="9.140625" style="1"/>
    <col min="25" max="25" width="8.42578125" style="1" customWidth="1"/>
    <col min="26" max="16384" width="9.140625" style="1"/>
  </cols>
  <sheetData>
    <row r="2" spans="1:12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2" ht="24.75">
      <c r="A6" s="24" t="s">
        <v>143</v>
      </c>
      <c r="B6" s="24" t="s">
        <v>143</v>
      </c>
      <c r="C6" s="24" t="s">
        <v>143</v>
      </c>
      <c r="E6" s="24" t="s">
        <v>77</v>
      </c>
      <c r="F6" s="24" t="s">
        <v>77</v>
      </c>
      <c r="G6" s="24" t="s">
        <v>77</v>
      </c>
      <c r="I6" s="24" t="s">
        <v>78</v>
      </c>
      <c r="J6" s="24" t="s">
        <v>78</v>
      </c>
      <c r="K6" s="24" t="s">
        <v>78</v>
      </c>
    </row>
    <row r="7" spans="1:12" ht="24.75">
      <c r="A7" s="24" t="s">
        <v>144</v>
      </c>
      <c r="C7" s="24" t="s">
        <v>59</v>
      </c>
      <c r="E7" s="24" t="s">
        <v>145</v>
      </c>
      <c r="G7" s="24" t="s">
        <v>146</v>
      </c>
      <c r="I7" s="24" t="s">
        <v>145</v>
      </c>
      <c r="K7" s="24" t="s">
        <v>146</v>
      </c>
    </row>
    <row r="8" spans="1:12">
      <c r="A8" s="1" t="s">
        <v>65</v>
      </c>
      <c r="C8" s="4" t="s">
        <v>66</v>
      </c>
      <c r="D8" s="4"/>
      <c r="E8" s="18">
        <v>572696</v>
      </c>
      <c r="F8" s="4"/>
      <c r="G8" s="8">
        <f>E8/$E$11</f>
        <v>1.0055044687322006E-2</v>
      </c>
      <c r="H8" s="4"/>
      <c r="I8" s="18">
        <v>3849460</v>
      </c>
      <c r="J8" s="4"/>
      <c r="K8" s="8">
        <f>I8/$I$11</f>
        <v>5.285157422647907E-2</v>
      </c>
      <c r="L8" s="4"/>
    </row>
    <row r="9" spans="1:12">
      <c r="A9" s="1" t="s">
        <v>69</v>
      </c>
      <c r="C9" s="4" t="s">
        <v>70</v>
      </c>
      <c r="D9" s="4"/>
      <c r="E9" s="18">
        <v>183759</v>
      </c>
      <c r="F9" s="4"/>
      <c r="G9" s="8">
        <f t="shared" ref="G9:G10" si="0">E9/$E$11</f>
        <v>3.2263276794278371E-3</v>
      </c>
      <c r="H9" s="4"/>
      <c r="I9" s="18">
        <v>636489</v>
      </c>
      <c r="J9" s="4"/>
      <c r="K9" s="8">
        <f t="shared" ref="K9:K10" si="1">I9/$I$11</f>
        <v>8.738744038861929E-3</v>
      </c>
      <c r="L9" s="4"/>
    </row>
    <row r="10" spans="1:12">
      <c r="A10" s="1" t="s">
        <v>72</v>
      </c>
      <c r="C10" s="4" t="s">
        <v>73</v>
      </c>
      <c r="D10" s="4"/>
      <c r="E10" s="18">
        <v>56199632</v>
      </c>
      <c r="F10" s="4"/>
      <c r="G10" s="8">
        <f t="shared" si="0"/>
        <v>0.98671862763325013</v>
      </c>
      <c r="H10" s="4"/>
      <c r="I10" s="18">
        <v>68349346</v>
      </c>
      <c r="J10" s="4"/>
      <c r="K10" s="8">
        <f t="shared" si="1"/>
        <v>0.938409681734659</v>
      </c>
      <c r="L10" s="4"/>
    </row>
    <row r="11" spans="1:12" ht="24.75" thickBot="1">
      <c r="C11" s="4"/>
      <c r="D11" s="4"/>
      <c r="E11" s="19">
        <f>SUM(E8:E10)</f>
        <v>56956087</v>
      </c>
      <c r="F11" s="4"/>
      <c r="G11" s="17">
        <f>SUM(G8:G10)</f>
        <v>1</v>
      </c>
      <c r="H11" s="4"/>
      <c r="I11" s="19">
        <f>SUM(I8:I10)</f>
        <v>72835295</v>
      </c>
      <c r="J11" s="4"/>
      <c r="K11" s="17">
        <f>SUM(K8:K10)</f>
        <v>1</v>
      </c>
      <c r="L11" s="4"/>
    </row>
    <row r="12" spans="1:1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"/>
    </sheetView>
  </sheetViews>
  <sheetFormatPr defaultRowHeight="24"/>
  <cols>
    <col min="1" max="1" width="31" style="1" bestFit="1" customWidth="1"/>
    <col min="2" max="2" width="1" style="1" customWidth="1"/>
    <col min="3" max="3" width="15.140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24" width="9.140625" style="1"/>
    <col min="25" max="25" width="8.42578125" style="1" customWidth="1"/>
    <col min="26" max="16384" width="9.140625" style="1"/>
  </cols>
  <sheetData>
    <row r="2" spans="1:5" ht="24.75">
      <c r="A2" s="23" t="s">
        <v>0</v>
      </c>
      <c r="B2" s="23"/>
      <c r="C2" s="23"/>
      <c r="D2" s="23"/>
      <c r="E2" s="23"/>
    </row>
    <row r="3" spans="1:5" ht="24.75">
      <c r="A3" s="23" t="s">
        <v>75</v>
      </c>
      <c r="B3" s="23"/>
      <c r="C3" s="23"/>
      <c r="D3" s="23"/>
      <c r="E3" s="23"/>
    </row>
    <row r="4" spans="1:5" ht="24.75">
      <c r="A4" s="23" t="s">
        <v>2</v>
      </c>
      <c r="B4" s="23"/>
      <c r="C4" s="23"/>
      <c r="D4" s="23"/>
      <c r="E4" s="23"/>
    </row>
    <row r="5" spans="1:5" ht="24.75">
      <c r="C5" s="23" t="s">
        <v>77</v>
      </c>
      <c r="D5" s="2"/>
      <c r="E5" s="2" t="s">
        <v>153</v>
      </c>
    </row>
    <row r="6" spans="1:5" ht="24.75">
      <c r="A6" s="23" t="s">
        <v>147</v>
      </c>
      <c r="C6" s="24"/>
      <c r="D6" s="2"/>
      <c r="E6" s="16" t="s">
        <v>154</v>
      </c>
    </row>
    <row r="7" spans="1:5" ht="24.75">
      <c r="A7" s="24" t="s">
        <v>147</v>
      </c>
      <c r="C7" s="24" t="s">
        <v>62</v>
      </c>
      <c r="E7" s="24" t="s">
        <v>62</v>
      </c>
    </row>
    <row r="8" spans="1:5">
      <c r="A8" s="1" t="s">
        <v>148</v>
      </c>
      <c r="C8" s="18">
        <v>0</v>
      </c>
      <c r="D8" s="4"/>
      <c r="E8" s="18">
        <v>30465970</v>
      </c>
    </row>
    <row r="9" spans="1:5" ht="25.5" thickBot="1">
      <c r="A9" s="2" t="s">
        <v>84</v>
      </c>
      <c r="C9" s="19">
        <v>0</v>
      </c>
      <c r="D9" s="4"/>
      <c r="E9" s="19">
        <v>30465970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1" sqref="G11"/>
    </sheetView>
  </sheetViews>
  <sheetFormatPr defaultRowHeight="24"/>
  <cols>
    <col min="1" max="1" width="25" style="1" bestFit="1" customWidth="1"/>
    <col min="2" max="2" width="1" style="1" customWidth="1"/>
    <col min="3" max="3" width="19.1406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24" width="9.140625" style="1"/>
    <col min="25" max="25" width="8.42578125" style="1" customWidth="1"/>
    <col min="26" max="16384" width="9.140625" style="1"/>
  </cols>
  <sheetData>
    <row r="2" spans="1:7" ht="24.75">
      <c r="A2" s="23" t="s">
        <v>0</v>
      </c>
      <c r="B2" s="23"/>
      <c r="C2" s="23"/>
      <c r="D2" s="23"/>
      <c r="E2" s="23"/>
      <c r="F2" s="23"/>
      <c r="G2" s="23"/>
    </row>
    <row r="3" spans="1:7" ht="24.75">
      <c r="A3" s="23" t="s">
        <v>75</v>
      </c>
      <c r="B3" s="23"/>
      <c r="C3" s="23"/>
      <c r="D3" s="23"/>
      <c r="E3" s="23"/>
      <c r="F3" s="23"/>
      <c r="G3" s="23"/>
    </row>
    <row r="4" spans="1:7" ht="24.75">
      <c r="A4" s="23" t="s">
        <v>2</v>
      </c>
      <c r="B4" s="23"/>
      <c r="C4" s="23"/>
      <c r="D4" s="23"/>
      <c r="E4" s="23"/>
      <c r="F4" s="23"/>
      <c r="G4" s="23"/>
    </row>
    <row r="6" spans="1:7" ht="24.75">
      <c r="A6" s="24" t="s">
        <v>79</v>
      </c>
      <c r="C6" s="24" t="s">
        <v>62</v>
      </c>
      <c r="E6" s="24" t="s">
        <v>140</v>
      </c>
      <c r="F6" s="4"/>
      <c r="G6" s="24" t="s">
        <v>13</v>
      </c>
    </row>
    <row r="7" spans="1:7">
      <c r="A7" s="1" t="s">
        <v>149</v>
      </c>
      <c r="C7" s="7">
        <v>-838480229</v>
      </c>
      <c r="E7" s="8">
        <f>C7/$C$10</f>
        <v>-2.6448029170040961</v>
      </c>
      <c r="F7" s="4"/>
      <c r="G7" s="8">
        <v>-1.3600432269982053E-2</v>
      </c>
    </row>
    <row r="8" spans="1:7">
      <c r="A8" s="1" t="s">
        <v>150</v>
      </c>
      <c r="C8" s="7">
        <v>1098553522</v>
      </c>
      <c r="E8" s="8">
        <f t="shared" ref="E8:E9" si="0">C8/$C$10</f>
        <v>3.4651473689914796</v>
      </c>
      <c r="F8" s="4"/>
      <c r="G8" s="8">
        <v>1.7818908847415695E-2</v>
      </c>
    </row>
    <row r="9" spans="1:7">
      <c r="A9" s="1" t="s">
        <v>151</v>
      </c>
      <c r="C9" s="7">
        <v>56956087</v>
      </c>
      <c r="E9" s="8">
        <f t="shared" si="0"/>
        <v>0.17965554801261638</v>
      </c>
      <c r="F9" s="4"/>
      <c r="G9" s="8">
        <v>9.2384695168132021E-4</v>
      </c>
    </row>
    <row r="10" spans="1:7" ht="24.75" thickBot="1">
      <c r="C10" s="20">
        <f>SUM(C7:C9)</f>
        <v>317029380</v>
      </c>
      <c r="E10" s="22">
        <f>SUM(E7:E9)</f>
        <v>0.99999999999999989</v>
      </c>
      <c r="F10" s="4"/>
      <c r="G10" s="17">
        <f>SUM(G7:G9)</f>
        <v>5.1423235291149618E-3</v>
      </c>
    </row>
    <row r="11" spans="1:7" ht="24.75" thickTop="1">
      <c r="C11" s="4"/>
      <c r="E11" s="4"/>
      <c r="F11" s="4"/>
      <c r="G11" s="4"/>
    </row>
    <row r="12" spans="1:7"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topLeftCell="H1" workbookViewId="0">
      <selection activeCell="AK10" sqref="AK10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>
      <c r="A6" s="24" t="s">
        <v>36</v>
      </c>
      <c r="B6" s="24" t="s">
        <v>36</v>
      </c>
      <c r="C6" s="24" t="s">
        <v>36</v>
      </c>
      <c r="D6" s="24" t="s">
        <v>36</v>
      </c>
      <c r="E6" s="24" t="s">
        <v>36</v>
      </c>
      <c r="F6" s="24" t="s">
        <v>36</v>
      </c>
      <c r="G6" s="24" t="s">
        <v>36</v>
      </c>
      <c r="H6" s="24" t="s">
        <v>36</v>
      </c>
      <c r="I6" s="24" t="s">
        <v>36</v>
      </c>
      <c r="J6" s="24" t="s">
        <v>36</v>
      </c>
      <c r="K6" s="24" t="s">
        <v>36</v>
      </c>
      <c r="L6" s="24" t="s">
        <v>36</v>
      </c>
      <c r="M6" s="24" t="s">
        <v>36</v>
      </c>
      <c r="O6" s="24" t="s">
        <v>152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37</v>
      </c>
      <c r="C7" s="23" t="s">
        <v>38</v>
      </c>
      <c r="E7" s="23" t="s">
        <v>39</v>
      </c>
      <c r="G7" s="23" t="s">
        <v>40</v>
      </c>
      <c r="I7" s="23" t="s">
        <v>41</v>
      </c>
      <c r="K7" s="23" t="s">
        <v>42</v>
      </c>
      <c r="M7" s="23" t="s">
        <v>35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5" t="s">
        <v>43</v>
      </c>
      <c r="AG7" s="25" t="s">
        <v>8</v>
      </c>
      <c r="AI7" s="25" t="s">
        <v>9</v>
      </c>
      <c r="AK7" s="25" t="s">
        <v>13</v>
      </c>
    </row>
    <row r="8" spans="1:37" ht="24.75">
      <c r="A8" s="24" t="s">
        <v>37</v>
      </c>
      <c r="C8" s="24" t="s">
        <v>38</v>
      </c>
      <c r="E8" s="24" t="s">
        <v>39</v>
      </c>
      <c r="G8" s="24" t="s">
        <v>40</v>
      </c>
      <c r="I8" s="24" t="s">
        <v>41</v>
      </c>
      <c r="K8" s="24" t="s">
        <v>42</v>
      </c>
      <c r="M8" s="24" t="s">
        <v>35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43</v>
      </c>
      <c r="AG8" s="24" t="s">
        <v>8</v>
      </c>
      <c r="AI8" s="24" t="s">
        <v>9</v>
      </c>
      <c r="AK8" s="24" t="s">
        <v>13</v>
      </c>
    </row>
    <row r="9" spans="1:37">
      <c r="A9" s="9" t="s">
        <v>44</v>
      </c>
      <c r="B9" s="9"/>
      <c r="C9" s="9" t="s">
        <v>45</v>
      </c>
      <c r="D9" s="9"/>
      <c r="E9" s="9" t="s">
        <v>45</v>
      </c>
      <c r="F9" s="9"/>
      <c r="G9" s="9" t="s">
        <v>46</v>
      </c>
      <c r="H9" s="9"/>
      <c r="I9" s="9" t="s">
        <v>47</v>
      </c>
      <c r="J9" s="9"/>
      <c r="K9" s="10">
        <v>0</v>
      </c>
      <c r="L9" s="9"/>
      <c r="M9" s="10">
        <v>0</v>
      </c>
      <c r="N9" s="9"/>
      <c r="O9" s="10">
        <v>765</v>
      </c>
      <c r="P9" s="9"/>
      <c r="Q9" s="10">
        <v>600251921</v>
      </c>
      <c r="R9" s="9"/>
      <c r="S9" s="10">
        <v>603139061</v>
      </c>
      <c r="T9" s="9"/>
      <c r="U9" s="10">
        <v>0</v>
      </c>
      <c r="V9" s="9"/>
      <c r="W9" s="10">
        <v>0</v>
      </c>
      <c r="X9" s="9"/>
      <c r="Y9" s="10">
        <v>0</v>
      </c>
      <c r="Z9" s="9"/>
      <c r="AA9" s="10">
        <v>0</v>
      </c>
      <c r="AB9" s="9"/>
      <c r="AC9" s="10">
        <v>765</v>
      </c>
      <c r="AD9" s="9"/>
      <c r="AE9" s="10">
        <v>802260</v>
      </c>
      <c r="AF9" s="9"/>
      <c r="AG9" s="10">
        <v>600251921</v>
      </c>
      <c r="AH9" s="9"/>
      <c r="AI9" s="10">
        <v>613617662</v>
      </c>
      <c r="AJ9" s="9"/>
      <c r="AK9" s="11">
        <v>9.9530855343463419E-3</v>
      </c>
    </row>
    <row r="10" spans="1:37">
      <c r="A10" s="9" t="s">
        <v>48</v>
      </c>
      <c r="B10" s="9"/>
      <c r="C10" s="9" t="s">
        <v>45</v>
      </c>
      <c r="D10" s="9"/>
      <c r="E10" s="9" t="s">
        <v>45</v>
      </c>
      <c r="F10" s="9"/>
      <c r="G10" s="9" t="s">
        <v>49</v>
      </c>
      <c r="H10" s="9"/>
      <c r="I10" s="9" t="s">
        <v>6</v>
      </c>
      <c r="J10" s="9"/>
      <c r="K10" s="10">
        <v>0</v>
      </c>
      <c r="L10" s="9"/>
      <c r="M10" s="10">
        <v>0</v>
      </c>
      <c r="N10" s="9"/>
      <c r="O10" s="10">
        <v>9149</v>
      </c>
      <c r="P10" s="9"/>
      <c r="Q10" s="10">
        <v>8373268085</v>
      </c>
      <c r="R10" s="9"/>
      <c r="S10" s="10">
        <v>8969425946</v>
      </c>
      <c r="T10" s="9"/>
      <c r="U10" s="10">
        <v>0</v>
      </c>
      <c r="V10" s="9"/>
      <c r="W10" s="10">
        <v>0</v>
      </c>
      <c r="X10" s="9"/>
      <c r="Y10" s="10">
        <v>9149</v>
      </c>
      <c r="Z10" s="9"/>
      <c r="AA10" s="10">
        <v>9145707102</v>
      </c>
      <c r="AB10" s="9"/>
      <c r="AC10" s="10">
        <v>0</v>
      </c>
      <c r="AD10" s="9"/>
      <c r="AE10" s="10">
        <v>0</v>
      </c>
      <c r="AF10" s="9"/>
      <c r="AG10" s="10">
        <v>0</v>
      </c>
      <c r="AH10" s="9"/>
      <c r="AI10" s="10">
        <v>0</v>
      </c>
      <c r="AJ10" s="9"/>
      <c r="AK10" s="11">
        <v>0</v>
      </c>
    </row>
    <row r="11" spans="1:37">
      <c r="A11" s="9" t="s">
        <v>50</v>
      </c>
      <c r="B11" s="9"/>
      <c r="C11" s="9" t="s">
        <v>45</v>
      </c>
      <c r="D11" s="9"/>
      <c r="E11" s="9" t="s">
        <v>45</v>
      </c>
      <c r="F11" s="9"/>
      <c r="G11" s="9" t="s">
        <v>51</v>
      </c>
      <c r="H11" s="9"/>
      <c r="I11" s="9" t="s">
        <v>52</v>
      </c>
      <c r="J11" s="9"/>
      <c r="K11" s="10">
        <v>15</v>
      </c>
      <c r="L11" s="9"/>
      <c r="M11" s="10">
        <v>15</v>
      </c>
      <c r="N11" s="9"/>
      <c r="O11" s="10">
        <v>3510</v>
      </c>
      <c r="P11" s="9"/>
      <c r="Q11" s="10">
        <v>3300068227</v>
      </c>
      <c r="R11" s="9"/>
      <c r="S11" s="10">
        <v>3446546200</v>
      </c>
      <c r="T11" s="9"/>
      <c r="U11" s="10">
        <v>0</v>
      </c>
      <c r="V11" s="9"/>
      <c r="W11" s="10">
        <v>0</v>
      </c>
      <c r="X11" s="9"/>
      <c r="Y11" s="10">
        <v>0</v>
      </c>
      <c r="Z11" s="9"/>
      <c r="AA11" s="10">
        <v>0</v>
      </c>
      <c r="AB11" s="9"/>
      <c r="AC11" s="10">
        <v>3510</v>
      </c>
      <c r="AD11" s="9"/>
      <c r="AE11" s="10">
        <v>985850</v>
      </c>
      <c r="AF11" s="9"/>
      <c r="AG11" s="10">
        <v>3300068227</v>
      </c>
      <c r="AH11" s="9"/>
      <c r="AI11" s="10">
        <v>3459706314</v>
      </c>
      <c r="AJ11" s="9"/>
      <c r="AK11" s="11">
        <v>5.6117603934089016E-2</v>
      </c>
    </row>
    <row r="12" spans="1:37">
      <c r="A12" s="9" t="s">
        <v>53</v>
      </c>
      <c r="B12" s="9"/>
      <c r="C12" s="9" t="s">
        <v>45</v>
      </c>
      <c r="D12" s="9"/>
      <c r="E12" s="9" t="s">
        <v>45</v>
      </c>
      <c r="F12" s="9"/>
      <c r="G12" s="9" t="s">
        <v>54</v>
      </c>
      <c r="H12" s="9"/>
      <c r="I12" s="9" t="s">
        <v>55</v>
      </c>
      <c r="J12" s="9"/>
      <c r="K12" s="10">
        <v>20.5</v>
      </c>
      <c r="L12" s="9"/>
      <c r="M12" s="10">
        <v>20.5</v>
      </c>
      <c r="N12" s="9"/>
      <c r="O12" s="10">
        <v>0</v>
      </c>
      <c r="P12" s="9"/>
      <c r="Q12" s="10">
        <v>0</v>
      </c>
      <c r="R12" s="9"/>
      <c r="S12" s="10">
        <v>0</v>
      </c>
      <c r="T12" s="9"/>
      <c r="U12" s="10">
        <v>13900</v>
      </c>
      <c r="V12" s="9"/>
      <c r="W12" s="10">
        <v>12989401901</v>
      </c>
      <c r="X12" s="9"/>
      <c r="Y12" s="10">
        <v>0</v>
      </c>
      <c r="Z12" s="9"/>
      <c r="AA12" s="10">
        <v>0</v>
      </c>
      <c r="AB12" s="9"/>
      <c r="AC12" s="10">
        <v>13900</v>
      </c>
      <c r="AD12" s="9"/>
      <c r="AE12" s="10">
        <v>942700</v>
      </c>
      <c r="AF12" s="9"/>
      <c r="AG12" s="10">
        <v>12989401901</v>
      </c>
      <c r="AH12" s="9"/>
      <c r="AI12" s="10">
        <v>13101154985</v>
      </c>
      <c r="AJ12" s="9"/>
      <c r="AK12" s="11">
        <v>0.21250515500471059</v>
      </c>
    </row>
    <row r="13" spans="1:37" ht="24.7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>
        <f>SUM(Q9:Q12)</f>
        <v>12273588233</v>
      </c>
      <c r="R13" s="9"/>
      <c r="S13" s="12">
        <f>SUM(S9:S12)</f>
        <v>13019111207</v>
      </c>
      <c r="T13" s="9"/>
      <c r="U13" s="9"/>
      <c r="V13" s="9"/>
      <c r="W13" s="12">
        <f>SUM(W9:W12)</f>
        <v>12989401901</v>
      </c>
      <c r="X13" s="9"/>
      <c r="Y13" s="9"/>
      <c r="Z13" s="9"/>
      <c r="AA13" s="12">
        <f>SUM(AA9:AA12)</f>
        <v>9145707102</v>
      </c>
      <c r="AB13" s="9"/>
      <c r="AC13" s="9"/>
      <c r="AD13" s="9"/>
      <c r="AE13" s="10"/>
      <c r="AF13" s="9"/>
      <c r="AG13" s="12">
        <f>SUM(AG9:AG12)</f>
        <v>16889722049</v>
      </c>
      <c r="AH13" s="9"/>
      <c r="AI13" s="12">
        <f>SUM(AI9:AI12)</f>
        <v>17174478961</v>
      </c>
      <c r="AJ13" s="9"/>
      <c r="AK13" s="13">
        <f>SUM(AK9:AK12)</f>
        <v>0.27857584447314598</v>
      </c>
    </row>
    <row r="14" spans="1:37" ht="24.75" thickTop="1"/>
  </sheetData>
  <mergeCells count="28">
    <mergeCell ref="A2:AK2"/>
    <mergeCell ref="A4:AK4"/>
    <mergeCell ref="A3:AK3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24" width="9.140625" style="1"/>
    <col min="25" max="25" width="8.42578125" style="1" customWidth="1"/>
    <col min="26" max="16384" width="9.140625" style="1"/>
  </cols>
  <sheetData>
    <row r="2" spans="1:19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>
      <c r="A6" s="23" t="s">
        <v>57</v>
      </c>
      <c r="C6" s="24" t="s">
        <v>58</v>
      </c>
      <c r="D6" s="24" t="s">
        <v>58</v>
      </c>
      <c r="E6" s="24" t="s">
        <v>58</v>
      </c>
      <c r="F6" s="24" t="s">
        <v>58</v>
      </c>
      <c r="G6" s="24" t="s">
        <v>58</v>
      </c>
      <c r="H6" s="24" t="s">
        <v>58</v>
      </c>
      <c r="I6" s="24" t="s">
        <v>58</v>
      </c>
      <c r="K6" s="24" t="s">
        <v>152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>
      <c r="A7" s="24" t="s">
        <v>57</v>
      </c>
      <c r="C7" s="24" t="s">
        <v>59</v>
      </c>
      <c r="E7" s="24" t="s">
        <v>60</v>
      </c>
      <c r="G7" s="24" t="s">
        <v>61</v>
      </c>
      <c r="I7" s="24" t="s">
        <v>42</v>
      </c>
      <c r="K7" s="24" t="s">
        <v>62</v>
      </c>
      <c r="M7" s="24" t="s">
        <v>63</v>
      </c>
      <c r="O7" s="24" t="s">
        <v>64</v>
      </c>
      <c r="Q7" s="24" t="s">
        <v>62</v>
      </c>
      <c r="S7" s="24" t="s">
        <v>56</v>
      </c>
    </row>
    <row r="8" spans="1:19" ht="24.75">
      <c r="A8" s="2" t="s">
        <v>65</v>
      </c>
      <c r="C8" s="9" t="s">
        <v>66</v>
      </c>
      <c r="D8" s="9"/>
      <c r="E8" s="9" t="s">
        <v>67</v>
      </c>
      <c r="F8" s="9"/>
      <c r="G8" s="9" t="s">
        <v>68</v>
      </c>
      <c r="H8" s="9"/>
      <c r="I8" s="15">
        <v>0.05</v>
      </c>
      <c r="J8" s="9"/>
      <c r="K8" s="10">
        <v>139928403</v>
      </c>
      <c r="L8" s="9"/>
      <c r="M8" s="10">
        <v>2372696</v>
      </c>
      <c r="N8" s="9"/>
      <c r="O8" s="10">
        <v>0</v>
      </c>
      <c r="P8" s="9"/>
      <c r="Q8" s="10">
        <v>142301099</v>
      </c>
      <c r="R8" s="9"/>
      <c r="S8" s="11">
        <v>2.3081718470591519E-3</v>
      </c>
    </row>
    <row r="9" spans="1:19" ht="24.75">
      <c r="A9" s="2" t="s">
        <v>69</v>
      </c>
      <c r="C9" s="9" t="s">
        <v>70</v>
      </c>
      <c r="D9" s="9"/>
      <c r="E9" s="9" t="s">
        <v>67</v>
      </c>
      <c r="F9" s="9"/>
      <c r="G9" s="9" t="s">
        <v>71</v>
      </c>
      <c r="H9" s="9"/>
      <c r="I9" s="15">
        <v>0.05</v>
      </c>
      <c r="J9" s="9"/>
      <c r="K9" s="10">
        <v>44904726</v>
      </c>
      <c r="L9" s="9"/>
      <c r="M9" s="10">
        <v>183759</v>
      </c>
      <c r="N9" s="9"/>
      <c r="O9" s="10">
        <v>0</v>
      </c>
      <c r="P9" s="9"/>
      <c r="Q9" s="10">
        <v>45088485</v>
      </c>
      <c r="R9" s="9"/>
      <c r="S9" s="11">
        <v>7.3135044237113633E-4</v>
      </c>
    </row>
    <row r="10" spans="1:19" ht="24.75">
      <c r="A10" s="2" t="s">
        <v>72</v>
      </c>
      <c r="C10" s="9" t="s">
        <v>73</v>
      </c>
      <c r="D10" s="9"/>
      <c r="E10" s="9" t="s">
        <v>67</v>
      </c>
      <c r="F10" s="9"/>
      <c r="G10" s="9" t="s">
        <v>74</v>
      </c>
      <c r="H10" s="9"/>
      <c r="I10" s="15">
        <v>0.05</v>
      </c>
      <c r="J10" s="9"/>
      <c r="K10" s="10">
        <v>13325899346</v>
      </c>
      <c r="L10" s="9"/>
      <c r="M10" s="10">
        <v>7702199632</v>
      </c>
      <c r="N10" s="9"/>
      <c r="O10" s="10">
        <v>13000000000</v>
      </c>
      <c r="P10" s="9"/>
      <c r="Q10" s="10">
        <v>8028098978</v>
      </c>
      <c r="R10" s="9"/>
      <c r="S10" s="11">
        <v>0.13021847460520281</v>
      </c>
    </row>
    <row r="11" spans="1:19" ht="24.75" thickBot="1">
      <c r="C11" s="9"/>
      <c r="D11" s="9"/>
      <c r="E11" s="9"/>
      <c r="F11" s="9"/>
      <c r="G11" s="9"/>
      <c r="H11" s="9"/>
      <c r="I11" s="9"/>
      <c r="J11" s="9"/>
      <c r="K11" s="12">
        <f>SUM(K8:K10)</f>
        <v>13510732475</v>
      </c>
      <c r="L11" s="9"/>
      <c r="M11" s="12">
        <f>SUM(M8:M10)</f>
        <v>7704756087</v>
      </c>
      <c r="N11" s="9"/>
      <c r="O11" s="12">
        <f>SUM(O8:O10)</f>
        <v>13000000000</v>
      </c>
      <c r="P11" s="9"/>
      <c r="Q11" s="12">
        <f>SUM(Q8:Q10)</f>
        <v>8215488562</v>
      </c>
      <c r="R11" s="9"/>
      <c r="S11" s="14">
        <f>SUM(S8:S10)</f>
        <v>0.13325799689463308</v>
      </c>
    </row>
    <row r="12" spans="1:19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6"/>
  <sheetViews>
    <sheetView rightToLeft="1" workbookViewId="0">
      <selection activeCell="Q14" sqref="Q14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24" width="9.140625" style="1"/>
    <col min="25" max="25" width="8.42578125" style="1" customWidth="1"/>
    <col min="26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1" ht="24.75">
      <c r="A6" s="24" t="s">
        <v>76</v>
      </c>
      <c r="B6" s="24" t="s">
        <v>76</v>
      </c>
      <c r="C6" s="24" t="s">
        <v>76</v>
      </c>
      <c r="D6" s="24" t="s">
        <v>76</v>
      </c>
      <c r="E6" s="24" t="s">
        <v>76</v>
      </c>
      <c r="F6" s="24" t="s">
        <v>76</v>
      </c>
      <c r="G6" s="24" t="s">
        <v>76</v>
      </c>
      <c r="I6" s="24" t="s">
        <v>77</v>
      </c>
      <c r="J6" s="24" t="s">
        <v>77</v>
      </c>
      <c r="K6" s="24" t="s">
        <v>77</v>
      </c>
      <c r="L6" s="24" t="s">
        <v>77</v>
      </c>
      <c r="M6" s="24" t="s">
        <v>77</v>
      </c>
      <c r="O6" s="24" t="s">
        <v>78</v>
      </c>
      <c r="P6" s="24" t="s">
        <v>78</v>
      </c>
      <c r="Q6" s="24" t="s">
        <v>78</v>
      </c>
      <c r="R6" s="24" t="s">
        <v>78</v>
      </c>
      <c r="S6" s="24" t="s">
        <v>78</v>
      </c>
    </row>
    <row r="7" spans="1:21" ht="24.75">
      <c r="A7" s="24" t="s">
        <v>79</v>
      </c>
      <c r="C7" s="24" t="s">
        <v>80</v>
      </c>
      <c r="E7" s="24" t="s">
        <v>41</v>
      </c>
      <c r="G7" s="24" t="s">
        <v>42</v>
      </c>
      <c r="I7" s="24" t="s">
        <v>81</v>
      </c>
      <c r="K7" s="24" t="s">
        <v>82</v>
      </c>
      <c r="M7" s="24" t="s">
        <v>83</v>
      </c>
      <c r="O7" s="24" t="s">
        <v>81</v>
      </c>
      <c r="Q7" s="24" t="s">
        <v>82</v>
      </c>
      <c r="S7" s="24" t="s">
        <v>83</v>
      </c>
    </row>
    <row r="8" spans="1:21">
      <c r="A8" s="1" t="s">
        <v>53</v>
      </c>
      <c r="C8" s="4" t="s">
        <v>155</v>
      </c>
      <c r="E8" s="4" t="s">
        <v>55</v>
      </c>
      <c r="F8" s="4"/>
      <c r="G8" s="18">
        <v>20.5</v>
      </c>
      <c r="H8" s="4"/>
      <c r="I8" s="18">
        <v>181489509</v>
      </c>
      <c r="J8" s="4"/>
      <c r="K8" s="18">
        <v>0</v>
      </c>
      <c r="L8" s="4"/>
      <c r="M8" s="18">
        <v>181489509</v>
      </c>
      <c r="N8" s="4"/>
      <c r="O8" s="18">
        <v>181489509</v>
      </c>
      <c r="P8" s="4"/>
      <c r="Q8" s="18">
        <v>0</v>
      </c>
      <c r="R8" s="4"/>
      <c r="S8" s="18">
        <v>181489509</v>
      </c>
      <c r="T8" s="4"/>
      <c r="U8" s="4"/>
    </row>
    <row r="9" spans="1:21">
      <c r="A9" s="1" t="s">
        <v>85</v>
      </c>
      <c r="C9" s="4" t="s">
        <v>155</v>
      </c>
      <c r="E9" s="4" t="s">
        <v>86</v>
      </c>
      <c r="F9" s="4"/>
      <c r="G9" s="18">
        <v>16</v>
      </c>
      <c r="H9" s="4"/>
      <c r="I9" s="18">
        <v>0</v>
      </c>
      <c r="J9" s="4"/>
      <c r="K9" s="18">
        <v>0</v>
      </c>
      <c r="L9" s="4"/>
      <c r="M9" s="18">
        <v>0</v>
      </c>
      <c r="N9" s="4"/>
      <c r="O9" s="18">
        <v>437396737</v>
      </c>
      <c r="P9" s="4"/>
      <c r="Q9" s="18">
        <v>0</v>
      </c>
      <c r="R9" s="4"/>
      <c r="S9" s="18">
        <v>437396737</v>
      </c>
      <c r="T9" s="4"/>
      <c r="U9" s="4"/>
    </row>
    <row r="10" spans="1:21">
      <c r="A10" s="1" t="s">
        <v>50</v>
      </c>
      <c r="C10" s="4" t="s">
        <v>155</v>
      </c>
      <c r="E10" s="4" t="s">
        <v>52</v>
      </c>
      <c r="F10" s="4"/>
      <c r="G10" s="18">
        <v>15</v>
      </c>
      <c r="H10" s="4"/>
      <c r="I10" s="18">
        <v>45544082</v>
      </c>
      <c r="J10" s="4"/>
      <c r="K10" s="18">
        <v>0</v>
      </c>
      <c r="L10" s="4"/>
      <c r="M10" s="18">
        <v>45544082</v>
      </c>
      <c r="N10" s="4"/>
      <c r="O10" s="18">
        <v>306435886</v>
      </c>
      <c r="P10" s="4"/>
      <c r="Q10" s="18">
        <v>0</v>
      </c>
      <c r="R10" s="4"/>
      <c r="S10" s="18">
        <v>306435886</v>
      </c>
      <c r="T10" s="4"/>
      <c r="U10" s="4"/>
    </row>
    <row r="11" spans="1:21">
      <c r="A11" s="1" t="s">
        <v>87</v>
      </c>
      <c r="C11" s="4" t="s">
        <v>155</v>
      </c>
      <c r="E11" s="4" t="s">
        <v>88</v>
      </c>
      <c r="F11" s="4"/>
      <c r="G11" s="18">
        <v>16</v>
      </c>
      <c r="H11" s="4"/>
      <c r="I11" s="18">
        <v>0</v>
      </c>
      <c r="J11" s="4"/>
      <c r="K11" s="18">
        <v>0</v>
      </c>
      <c r="L11" s="4"/>
      <c r="M11" s="18">
        <v>0</v>
      </c>
      <c r="N11" s="4"/>
      <c r="O11" s="18">
        <v>78486435</v>
      </c>
      <c r="P11" s="4"/>
      <c r="Q11" s="18">
        <v>0</v>
      </c>
      <c r="R11" s="4"/>
      <c r="S11" s="18">
        <v>78486435</v>
      </c>
      <c r="T11" s="4"/>
      <c r="U11" s="4"/>
    </row>
    <row r="12" spans="1:21">
      <c r="A12" s="1" t="s">
        <v>65</v>
      </c>
      <c r="C12" s="18">
        <v>30</v>
      </c>
      <c r="E12" s="4" t="s">
        <v>155</v>
      </c>
      <c r="F12" s="4"/>
      <c r="G12" s="18">
        <v>8</v>
      </c>
      <c r="H12" s="4"/>
      <c r="I12" s="18">
        <v>572696</v>
      </c>
      <c r="J12" s="4"/>
      <c r="K12" s="18">
        <v>0</v>
      </c>
      <c r="L12" s="4"/>
      <c r="M12" s="18">
        <v>572696</v>
      </c>
      <c r="N12" s="4"/>
      <c r="O12" s="18">
        <v>3849460</v>
      </c>
      <c r="P12" s="4"/>
      <c r="Q12" s="18">
        <v>0</v>
      </c>
      <c r="R12" s="4"/>
      <c r="S12" s="18">
        <v>3849460</v>
      </c>
      <c r="T12" s="4"/>
      <c r="U12" s="4"/>
    </row>
    <row r="13" spans="1:21">
      <c r="A13" s="1" t="s">
        <v>69</v>
      </c>
      <c r="C13" s="18">
        <v>27</v>
      </c>
      <c r="E13" s="4" t="s">
        <v>155</v>
      </c>
      <c r="F13" s="4"/>
      <c r="G13" s="18">
        <v>8</v>
      </c>
      <c r="H13" s="4"/>
      <c r="I13" s="18">
        <v>183759</v>
      </c>
      <c r="J13" s="4"/>
      <c r="K13" s="18">
        <v>0</v>
      </c>
      <c r="L13" s="4"/>
      <c r="M13" s="18">
        <v>183759</v>
      </c>
      <c r="N13" s="4"/>
      <c r="O13" s="18">
        <v>636489</v>
      </c>
      <c r="P13" s="4"/>
      <c r="Q13" s="18">
        <v>0</v>
      </c>
      <c r="R13" s="4"/>
      <c r="S13" s="18">
        <v>636489</v>
      </c>
      <c r="T13" s="4"/>
      <c r="U13" s="4"/>
    </row>
    <row r="14" spans="1:21">
      <c r="A14" s="1" t="s">
        <v>72</v>
      </c>
      <c r="C14" s="18">
        <v>17</v>
      </c>
      <c r="E14" s="4" t="s">
        <v>155</v>
      </c>
      <c r="F14" s="4"/>
      <c r="G14" s="18">
        <v>8</v>
      </c>
      <c r="H14" s="4"/>
      <c r="I14" s="18">
        <v>56199632</v>
      </c>
      <c r="J14" s="4"/>
      <c r="K14" s="18">
        <v>0</v>
      </c>
      <c r="L14" s="4"/>
      <c r="M14" s="18">
        <v>56199632</v>
      </c>
      <c r="N14" s="4"/>
      <c r="O14" s="18">
        <v>68349346</v>
      </c>
      <c r="P14" s="4"/>
      <c r="Q14" s="18">
        <v>0</v>
      </c>
      <c r="R14" s="4"/>
      <c r="S14" s="18">
        <v>68349346</v>
      </c>
      <c r="T14" s="4"/>
      <c r="U14" s="4"/>
    </row>
    <row r="15" spans="1:21" ht="24.75" thickBot="1">
      <c r="C15" s="4"/>
      <c r="I15" s="19">
        <f>SUM(I8:I14)</f>
        <v>283989678</v>
      </c>
      <c r="J15" s="4"/>
      <c r="K15" s="19">
        <f>SUM(K12:K14)</f>
        <v>0</v>
      </c>
      <c r="L15" s="4"/>
      <c r="M15" s="19">
        <f>SUM(M8:M14)</f>
        <v>283989678</v>
      </c>
      <c r="N15" s="4"/>
      <c r="O15" s="19">
        <f>SUM(O8:O14)</f>
        <v>1076643862</v>
      </c>
      <c r="P15" s="4"/>
      <c r="Q15" s="19">
        <f>SUM(Q12:Q14)</f>
        <v>0</v>
      </c>
      <c r="R15" s="4"/>
      <c r="S15" s="19">
        <f>SUM(S8:S14)</f>
        <v>1076643862</v>
      </c>
    </row>
    <row r="16" spans="1:21" ht="24.75" thickTop="1">
      <c r="M1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23"/>
  <sheetViews>
    <sheetView rightToLeft="1" topLeftCell="B7" workbookViewId="0">
      <selection activeCell="O17" sqref="O17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24" width="9.140625" style="1"/>
    <col min="25" max="25" width="8.42578125" style="1" customWidth="1"/>
    <col min="26" max="16384" width="9.140625" style="1"/>
  </cols>
  <sheetData>
    <row r="2" spans="1:25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5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5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5" ht="24.75">
      <c r="A6" s="23" t="s">
        <v>3</v>
      </c>
      <c r="C6" s="24" t="s">
        <v>89</v>
      </c>
      <c r="D6" s="24" t="s">
        <v>89</v>
      </c>
      <c r="E6" s="24" t="s">
        <v>89</v>
      </c>
      <c r="F6" s="24" t="s">
        <v>89</v>
      </c>
      <c r="G6" s="24" t="s">
        <v>89</v>
      </c>
      <c r="I6" s="24" t="s">
        <v>77</v>
      </c>
      <c r="J6" s="24" t="s">
        <v>77</v>
      </c>
      <c r="K6" s="24" t="s">
        <v>77</v>
      </c>
      <c r="L6" s="24" t="s">
        <v>77</v>
      </c>
      <c r="M6" s="24" t="s">
        <v>77</v>
      </c>
      <c r="O6" s="24" t="s">
        <v>78</v>
      </c>
      <c r="P6" s="24" t="s">
        <v>78</v>
      </c>
      <c r="Q6" s="24" t="s">
        <v>78</v>
      </c>
      <c r="R6" s="24" t="s">
        <v>78</v>
      </c>
      <c r="S6" s="24" t="s">
        <v>78</v>
      </c>
    </row>
    <row r="7" spans="1:25" ht="24.75">
      <c r="A7" s="24" t="s">
        <v>3</v>
      </c>
      <c r="C7" s="24" t="s">
        <v>90</v>
      </c>
      <c r="E7" s="24" t="s">
        <v>91</v>
      </c>
      <c r="G7" s="24" t="s">
        <v>92</v>
      </c>
      <c r="I7" s="24" t="s">
        <v>93</v>
      </c>
      <c r="K7" s="24" t="s">
        <v>82</v>
      </c>
      <c r="M7" s="24" t="s">
        <v>94</v>
      </c>
      <c r="O7" s="24" t="s">
        <v>93</v>
      </c>
      <c r="Q7" s="24" t="s">
        <v>82</v>
      </c>
      <c r="S7" s="24" t="s">
        <v>94</v>
      </c>
    </row>
    <row r="8" spans="1:25">
      <c r="A8" s="1" t="s">
        <v>19</v>
      </c>
      <c r="C8" s="4" t="s">
        <v>95</v>
      </c>
      <c r="D8" s="4"/>
      <c r="E8" s="18">
        <v>175577</v>
      </c>
      <c r="F8" s="4"/>
      <c r="G8" s="18">
        <v>500</v>
      </c>
      <c r="H8" s="4"/>
      <c r="I8" s="18">
        <v>0</v>
      </c>
      <c r="J8" s="4"/>
      <c r="K8" s="18">
        <v>0</v>
      </c>
      <c r="L8" s="4"/>
      <c r="M8" s="18">
        <v>0</v>
      </c>
      <c r="N8" s="4"/>
      <c r="O8" s="18">
        <v>87788500</v>
      </c>
      <c r="P8" s="4"/>
      <c r="Q8" s="18">
        <v>0</v>
      </c>
      <c r="R8" s="4"/>
      <c r="S8" s="18">
        <v>87788500</v>
      </c>
      <c r="T8" s="4"/>
      <c r="U8" s="4"/>
      <c r="V8" s="4"/>
      <c r="W8" s="4"/>
      <c r="X8" s="4"/>
      <c r="Y8" s="4"/>
    </row>
    <row r="9" spans="1:25">
      <c r="A9" s="1" t="s">
        <v>16</v>
      </c>
      <c r="C9" s="4" t="s">
        <v>96</v>
      </c>
      <c r="D9" s="4"/>
      <c r="E9" s="18">
        <v>262926</v>
      </c>
      <c r="F9" s="4"/>
      <c r="G9" s="18">
        <v>125</v>
      </c>
      <c r="H9" s="4"/>
      <c r="I9" s="18">
        <v>0</v>
      </c>
      <c r="J9" s="4"/>
      <c r="K9" s="18">
        <v>0</v>
      </c>
      <c r="L9" s="4"/>
      <c r="M9" s="18">
        <v>0</v>
      </c>
      <c r="N9" s="4"/>
      <c r="O9" s="18">
        <v>32865750</v>
      </c>
      <c r="P9" s="4"/>
      <c r="Q9" s="18">
        <v>0</v>
      </c>
      <c r="R9" s="4"/>
      <c r="S9" s="18">
        <v>32865750</v>
      </c>
      <c r="T9" s="4"/>
      <c r="U9" s="4"/>
      <c r="V9" s="4"/>
      <c r="W9" s="4"/>
      <c r="X9" s="4"/>
      <c r="Y9" s="4"/>
    </row>
    <row r="10" spans="1:25">
      <c r="A10" s="1" t="s">
        <v>23</v>
      </c>
      <c r="C10" s="4" t="s">
        <v>97</v>
      </c>
      <c r="D10" s="4"/>
      <c r="E10" s="18">
        <v>70000</v>
      </c>
      <c r="F10" s="4"/>
      <c r="G10" s="18">
        <v>2350</v>
      </c>
      <c r="H10" s="4"/>
      <c r="I10" s="18">
        <v>0</v>
      </c>
      <c r="J10" s="4"/>
      <c r="K10" s="18">
        <v>0</v>
      </c>
      <c r="L10" s="4"/>
      <c r="M10" s="18">
        <v>0</v>
      </c>
      <c r="N10" s="4"/>
      <c r="O10" s="18">
        <v>164500000</v>
      </c>
      <c r="P10" s="4"/>
      <c r="Q10" s="18">
        <v>0</v>
      </c>
      <c r="R10" s="4"/>
      <c r="S10" s="18">
        <v>164500000</v>
      </c>
      <c r="T10" s="4"/>
      <c r="U10" s="4"/>
      <c r="V10" s="4"/>
      <c r="W10" s="4"/>
      <c r="X10" s="4"/>
      <c r="Y10" s="4"/>
    </row>
    <row r="11" spans="1:25">
      <c r="A11" s="1" t="s">
        <v>24</v>
      </c>
      <c r="C11" s="4" t="s">
        <v>98</v>
      </c>
      <c r="D11" s="4"/>
      <c r="E11" s="18">
        <v>45930</v>
      </c>
      <c r="F11" s="4"/>
      <c r="G11" s="18">
        <v>4200</v>
      </c>
      <c r="H11" s="4"/>
      <c r="I11" s="18">
        <v>0</v>
      </c>
      <c r="J11" s="4"/>
      <c r="K11" s="18">
        <v>0</v>
      </c>
      <c r="L11" s="4"/>
      <c r="M11" s="18">
        <v>0</v>
      </c>
      <c r="N11" s="4"/>
      <c r="O11" s="18">
        <v>192906000</v>
      </c>
      <c r="P11" s="4"/>
      <c r="Q11" s="18">
        <v>0</v>
      </c>
      <c r="R11" s="4"/>
      <c r="S11" s="18">
        <v>192906000</v>
      </c>
      <c r="T11" s="4"/>
      <c r="U11" s="4"/>
      <c r="V11" s="4"/>
      <c r="W11" s="4"/>
      <c r="X11" s="4"/>
      <c r="Y11" s="4"/>
    </row>
    <row r="12" spans="1:25">
      <c r="A12" s="1" t="s">
        <v>99</v>
      </c>
      <c r="C12" s="4" t="s">
        <v>100</v>
      </c>
      <c r="D12" s="4"/>
      <c r="E12" s="18">
        <v>46018</v>
      </c>
      <c r="F12" s="4"/>
      <c r="G12" s="18">
        <v>4200</v>
      </c>
      <c r="H12" s="4"/>
      <c r="I12" s="18">
        <v>0</v>
      </c>
      <c r="J12" s="4"/>
      <c r="K12" s="18">
        <v>0</v>
      </c>
      <c r="L12" s="4"/>
      <c r="M12" s="18">
        <v>0</v>
      </c>
      <c r="N12" s="4"/>
      <c r="O12" s="18">
        <v>193275600</v>
      </c>
      <c r="P12" s="4"/>
      <c r="Q12" s="18">
        <v>0</v>
      </c>
      <c r="R12" s="4"/>
      <c r="S12" s="18">
        <v>193275600</v>
      </c>
      <c r="T12" s="4"/>
      <c r="U12" s="4"/>
      <c r="V12" s="4"/>
      <c r="W12" s="4"/>
      <c r="X12" s="4"/>
      <c r="Y12" s="4"/>
    </row>
    <row r="13" spans="1:25">
      <c r="A13" s="1" t="s">
        <v>26</v>
      </c>
      <c r="C13" s="4" t="s">
        <v>101</v>
      </c>
      <c r="D13" s="4"/>
      <c r="E13" s="18">
        <v>406687</v>
      </c>
      <c r="F13" s="4"/>
      <c r="G13" s="18">
        <v>150</v>
      </c>
      <c r="H13" s="4"/>
      <c r="I13" s="18">
        <v>0</v>
      </c>
      <c r="J13" s="4"/>
      <c r="K13" s="18">
        <v>0</v>
      </c>
      <c r="L13" s="4"/>
      <c r="M13" s="18">
        <v>0</v>
      </c>
      <c r="N13" s="4"/>
      <c r="O13" s="18">
        <v>61003050</v>
      </c>
      <c r="P13" s="4"/>
      <c r="Q13" s="18">
        <v>5683514</v>
      </c>
      <c r="R13" s="4"/>
      <c r="S13" s="18">
        <v>55319538</v>
      </c>
      <c r="T13" s="4"/>
      <c r="U13" s="4"/>
      <c r="V13" s="4"/>
      <c r="W13" s="4"/>
      <c r="X13" s="4"/>
      <c r="Y13" s="4"/>
    </row>
    <row r="14" spans="1:25">
      <c r="A14" s="1" t="s">
        <v>102</v>
      </c>
      <c r="C14" s="4" t="s">
        <v>103</v>
      </c>
      <c r="D14" s="4"/>
      <c r="E14" s="18">
        <v>29175</v>
      </c>
      <c r="F14" s="4"/>
      <c r="G14" s="18">
        <v>11120</v>
      </c>
      <c r="H14" s="4"/>
      <c r="I14" s="18">
        <v>0</v>
      </c>
      <c r="J14" s="4"/>
      <c r="K14" s="18">
        <v>0</v>
      </c>
      <c r="L14" s="4"/>
      <c r="M14" s="18">
        <v>0</v>
      </c>
      <c r="N14" s="4"/>
      <c r="O14" s="18">
        <v>324426000</v>
      </c>
      <c r="P14" s="4"/>
      <c r="Q14" s="18">
        <v>0</v>
      </c>
      <c r="R14" s="4"/>
      <c r="S14" s="18">
        <v>324426000</v>
      </c>
      <c r="T14" s="4"/>
      <c r="U14" s="4"/>
      <c r="V14" s="4"/>
      <c r="W14" s="4"/>
      <c r="X14" s="4"/>
      <c r="Y14" s="4"/>
    </row>
    <row r="15" spans="1:25">
      <c r="A15" s="1" t="s">
        <v>104</v>
      </c>
      <c r="C15" s="4" t="s">
        <v>105</v>
      </c>
      <c r="D15" s="4"/>
      <c r="E15" s="18">
        <v>436242</v>
      </c>
      <c r="F15" s="4"/>
      <c r="G15" s="18">
        <v>600</v>
      </c>
      <c r="H15" s="4"/>
      <c r="I15" s="18">
        <v>0</v>
      </c>
      <c r="J15" s="4"/>
      <c r="K15" s="18">
        <v>0</v>
      </c>
      <c r="L15" s="4"/>
      <c r="M15" s="18">
        <v>0</v>
      </c>
      <c r="N15" s="4"/>
      <c r="O15" s="18">
        <v>261745200</v>
      </c>
      <c r="P15" s="4"/>
      <c r="Q15" s="18">
        <v>0</v>
      </c>
      <c r="R15" s="4"/>
      <c r="S15" s="18">
        <v>261745200</v>
      </c>
      <c r="T15" s="4"/>
      <c r="U15" s="4"/>
      <c r="V15" s="4"/>
      <c r="W15" s="4"/>
      <c r="X15" s="4"/>
      <c r="Y15" s="4"/>
    </row>
    <row r="16" spans="1:25">
      <c r="A16" s="1" t="s">
        <v>29</v>
      </c>
      <c r="C16" s="4" t="s">
        <v>95</v>
      </c>
      <c r="D16" s="4"/>
      <c r="E16" s="18">
        <v>30727</v>
      </c>
      <c r="F16" s="4"/>
      <c r="G16" s="18">
        <v>4290</v>
      </c>
      <c r="H16" s="4"/>
      <c r="I16" s="18">
        <v>0</v>
      </c>
      <c r="J16" s="4"/>
      <c r="K16" s="18">
        <v>0</v>
      </c>
      <c r="L16" s="4"/>
      <c r="M16" s="18">
        <v>0</v>
      </c>
      <c r="N16" s="4"/>
      <c r="O16" s="18">
        <v>131818830</v>
      </c>
      <c r="P16" s="4"/>
      <c r="Q16" s="18">
        <v>0</v>
      </c>
      <c r="R16" s="4"/>
      <c r="S16" s="18">
        <v>131818830</v>
      </c>
      <c r="T16" s="4"/>
      <c r="U16" s="4"/>
      <c r="V16" s="4"/>
      <c r="W16" s="4"/>
      <c r="X16" s="4"/>
      <c r="Y16" s="4"/>
    </row>
    <row r="17" spans="1:25">
      <c r="A17" s="1" t="s">
        <v>27</v>
      </c>
      <c r="C17" s="4" t="s">
        <v>106</v>
      </c>
      <c r="D17" s="4"/>
      <c r="E17" s="18">
        <v>51000</v>
      </c>
      <c r="F17" s="4"/>
      <c r="G17" s="18">
        <v>3300</v>
      </c>
      <c r="H17" s="4"/>
      <c r="I17" s="18">
        <v>0</v>
      </c>
      <c r="J17" s="4"/>
      <c r="K17" s="18">
        <v>0</v>
      </c>
      <c r="L17" s="4"/>
      <c r="M17" s="18">
        <v>0</v>
      </c>
      <c r="N17" s="4"/>
      <c r="O17" s="18">
        <v>168300000</v>
      </c>
      <c r="P17" s="4"/>
      <c r="Q17" s="18">
        <v>0</v>
      </c>
      <c r="R17" s="4"/>
      <c r="S17" s="18">
        <v>168300000</v>
      </c>
      <c r="T17" s="4"/>
      <c r="U17" s="4"/>
      <c r="V17" s="4"/>
      <c r="W17" s="4"/>
      <c r="X17" s="4"/>
      <c r="Y17" s="4"/>
    </row>
    <row r="18" spans="1:25">
      <c r="A18" s="1" t="s">
        <v>22</v>
      </c>
      <c r="C18" s="4" t="s">
        <v>107</v>
      </c>
      <c r="D18" s="4"/>
      <c r="E18" s="18">
        <v>146082</v>
      </c>
      <c r="F18" s="4"/>
      <c r="G18" s="18">
        <v>2250</v>
      </c>
      <c r="H18" s="4"/>
      <c r="I18" s="18">
        <v>0</v>
      </c>
      <c r="J18" s="4"/>
      <c r="K18" s="18">
        <v>0</v>
      </c>
      <c r="L18" s="4"/>
      <c r="M18" s="18">
        <v>0</v>
      </c>
      <c r="N18" s="4"/>
      <c r="O18" s="18">
        <v>328684500</v>
      </c>
      <c r="P18" s="4"/>
      <c r="Q18" s="18">
        <v>12974388</v>
      </c>
      <c r="R18" s="4"/>
      <c r="S18" s="18">
        <v>315710112</v>
      </c>
      <c r="T18" s="4"/>
      <c r="U18" s="4"/>
      <c r="V18" s="4"/>
      <c r="W18" s="4"/>
      <c r="X18" s="4"/>
      <c r="Y18" s="4"/>
    </row>
    <row r="19" spans="1:25">
      <c r="A19" s="1" t="s">
        <v>108</v>
      </c>
      <c r="C19" s="4" t="s">
        <v>109</v>
      </c>
      <c r="D19" s="4"/>
      <c r="E19" s="18">
        <v>56570</v>
      </c>
      <c r="F19" s="4"/>
      <c r="G19" s="18">
        <v>1300</v>
      </c>
      <c r="H19" s="4"/>
      <c r="I19" s="18">
        <v>0</v>
      </c>
      <c r="J19" s="4"/>
      <c r="K19" s="18">
        <v>0</v>
      </c>
      <c r="L19" s="4"/>
      <c r="M19" s="18">
        <v>0</v>
      </c>
      <c r="N19" s="4"/>
      <c r="O19" s="18">
        <v>73541000</v>
      </c>
      <c r="P19" s="4"/>
      <c r="Q19" s="18">
        <v>0</v>
      </c>
      <c r="R19" s="4"/>
      <c r="S19" s="18">
        <v>73541000</v>
      </c>
      <c r="T19" s="4"/>
      <c r="U19" s="4"/>
      <c r="V19" s="4"/>
      <c r="W19" s="4"/>
      <c r="X19" s="4"/>
      <c r="Y19" s="4"/>
    </row>
    <row r="20" spans="1:25">
      <c r="A20" s="1" t="s">
        <v>30</v>
      </c>
      <c r="C20" s="4" t="s">
        <v>110</v>
      </c>
      <c r="D20" s="4"/>
      <c r="E20" s="18">
        <v>37579</v>
      </c>
      <c r="F20" s="4"/>
      <c r="G20" s="18">
        <v>8900</v>
      </c>
      <c r="H20" s="4"/>
      <c r="I20" s="18">
        <v>0</v>
      </c>
      <c r="J20" s="4"/>
      <c r="K20" s="18">
        <v>0</v>
      </c>
      <c r="L20" s="4"/>
      <c r="M20" s="18">
        <v>0</v>
      </c>
      <c r="N20" s="4"/>
      <c r="O20" s="18">
        <v>334453100</v>
      </c>
      <c r="P20" s="4"/>
      <c r="Q20" s="18">
        <v>0</v>
      </c>
      <c r="R20" s="4"/>
      <c r="S20" s="18">
        <v>334453100</v>
      </c>
      <c r="T20" s="4"/>
      <c r="U20" s="4"/>
      <c r="V20" s="4"/>
      <c r="W20" s="4"/>
      <c r="X20" s="4"/>
      <c r="Y20" s="4"/>
    </row>
    <row r="21" spans="1:25">
      <c r="A21" s="1" t="s">
        <v>111</v>
      </c>
      <c r="C21" s="4" t="s">
        <v>112</v>
      </c>
      <c r="D21" s="4"/>
      <c r="E21" s="18">
        <v>203541</v>
      </c>
      <c r="F21" s="4"/>
      <c r="G21" s="18">
        <v>700</v>
      </c>
      <c r="H21" s="4"/>
      <c r="I21" s="18">
        <v>0</v>
      </c>
      <c r="J21" s="4"/>
      <c r="K21" s="18">
        <v>0</v>
      </c>
      <c r="L21" s="4"/>
      <c r="M21" s="18">
        <v>0</v>
      </c>
      <c r="N21" s="4"/>
      <c r="O21" s="18">
        <v>142478700</v>
      </c>
      <c r="P21" s="4"/>
      <c r="Q21" s="18">
        <v>0</v>
      </c>
      <c r="R21" s="4"/>
      <c r="S21" s="18">
        <v>142478700</v>
      </c>
      <c r="T21" s="4"/>
      <c r="U21" s="4"/>
      <c r="V21" s="4"/>
      <c r="W21" s="4"/>
      <c r="X21" s="4"/>
      <c r="Y21" s="4"/>
    </row>
    <row r="22" spans="1:25" ht="24.75" thickBot="1">
      <c r="C22" s="4"/>
      <c r="D22" s="4"/>
      <c r="E22" s="4"/>
      <c r="F22" s="4"/>
      <c r="G22" s="4"/>
      <c r="H22" s="4"/>
      <c r="I22" s="19">
        <f>SUM(I8:I21)</f>
        <v>0</v>
      </c>
      <c r="J22" s="4"/>
      <c r="K22" s="19">
        <f>SUM(K8:K21)</f>
        <v>0</v>
      </c>
      <c r="L22" s="4"/>
      <c r="M22" s="19">
        <f>SUM(M8:M21)</f>
        <v>0</v>
      </c>
      <c r="N22" s="4"/>
      <c r="O22" s="19">
        <f>SUM(O8:O21)</f>
        <v>2497786230</v>
      </c>
      <c r="P22" s="4"/>
      <c r="Q22" s="19">
        <f>SUM(Q8:Q21)</f>
        <v>18657902</v>
      </c>
      <c r="R22" s="4"/>
      <c r="S22" s="19">
        <f>SUM(S8:S21)</f>
        <v>2479128330</v>
      </c>
      <c r="T22" s="4"/>
      <c r="U22" s="4"/>
      <c r="V22" s="4"/>
      <c r="W22" s="4"/>
      <c r="X22" s="4"/>
      <c r="Y22" s="4"/>
    </row>
    <row r="23" spans="1:25" ht="24.75" thickTop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33"/>
  <sheetViews>
    <sheetView rightToLeft="1" workbookViewId="0">
      <selection activeCell="I37" sqref="I37"/>
    </sheetView>
  </sheetViews>
  <sheetFormatPr defaultRowHeight="24"/>
  <cols>
    <col min="1" max="1" width="4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24" width="9.140625" style="1"/>
    <col min="25" max="25" width="8.42578125" style="1" customWidth="1"/>
    <col min="26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</v>
      </c>
      <c r="C6" s="24" t="s">
        <v>77</v>
      </c>
      <c r="D6" s="24" t="s">
        <v>77</v>
      </c>
      <c r="E6" s="24" t="s">
        <v>77</v>
      </c>
      <c r="F6" s="24" t="s">
        <v>77</v>
      </c>
      <c r="G6" s="24" t="s">
        <v>77</v>
      </c>
      <c r="H6" s="24" t="s">
        <v>77</v>
      </c>
      <c r="I6" s="24" t="s">
        <v>77</v>
      </c>
      <c r="K6" s="24" t="s">
        <v>78</v>
      </c>
      <c r="L6" s="24" t="s">
        <v>78</v>
      </c>
      <c r="M6" s="24" t="s">
        <v>78</v>
      </c>
      <c r="N6" s="24" t="s">
        <v>78</v>
      </c>
      <c r="O6" s="24" t="s">
        <v>78</v>
      </c>
      <c r="P6" s="24" t="s">
        <v>78</v>
      </c>
      <c r="Q6" s="24" t="s">
        <v>78</v>
      </c>
    </row>
    <row r="7" spans="1:17" ht="24.75">
      <c r="A7" s="24" t="s">
        <v>3</v>
      </c>
      <c r="C7" s="24" t="s">
        <v>7</v>
      </c>
      <c r="E7" s="24" t="s">
        <v>113</v>
      </c>
      <c r="G7" s="24" t="s">
        <v>114</v>
      </c>
      <c r="I7" s="24" t="s">
        <v>115</v>
      </c>
      <c r="K7" s="24" t="s">
        <v>7</v>
      </c>
      <c r="M7" s="24" t="s">
        <v>113</v>
      </c>
      <c r="O7" s="24" t="s">
        <v>114</v>
      </c>
      <c r="Q7" s="24" t="s">
        <v>115</v>
      </c>
    </row>
    <row r="8" spans="1:17">
      <c r="A8" s="1" t="s">
        <v>18</v>
      </c>
      <c r="C8" s="7">
        <v>54067</v>
      </c>
      <c r="D8" s="7"/>
      <c r="E8" s="7">
        <v>2332546078</v>
      </c>
      <c r="F8" s="7"/>
      <c r="G8" s="7">
        <v>2361482760</v>
      </c>
      <c r="H8" s="7"/>
      <c r="I8" s="7">
        <v>-28936681</v>
      </c>
      <c r="J8" s="7"/>
      <c r="K8" s="7">
        <v>54067</v>
      </c>
      <c r="L8" s="7"/>
      <c r="M8" s="7">
        <v>2332546078</v>
      </c>
      <c r="N8" s="7"/>
      <c r="O8" s="7">
        <v>1888287887</v>
      </c>
      <c r="P8" s="7"/>
      <c r="Q8" s="7">
        <v>444258191</v>
      </c>
    </row>
    <row r="9" spans="1:17">
      <c r="A9" s="1" t="s">
        <v>15</v>
      </c>
      <c r="C9" s="7">
        <v>1010827</v>
      </c>
      <c r="D9" s="7"/>
      <c r="E9" s="7">
        <v>3152097061</v>
      </c>
      <c r="F9" s="7"/>
      <c r="G9" s="7">
        <v>3307107396</v>
      </c>
      <c r="H9" s="7"/>
      <c r="I9" s="7">
        <v>-155010334</v>
      </c>
      <c r="J9" s="7"/>
      <c r="K9" s="7">
        <v>1010827</v>
      </c>
      <c r="L9" s="7"/>
      <c r="M9" s="7">
        <v>3152097061</v>
      </c>
      <c r="N9" s="7"/>
      <c r="O9" s="7">
        <v>3307107396</v>
      </c>
      <c r="P9" s="7"/>
      <c r="Q9" s="7">
        <v>-155010334</v>
      </c>
    </row>
    <row r="10" spans="1:17">
      <c r="A10" s="1" t="s">
        <v>24</v>
      </c>
      <c r="C10" s="7">
        <v>137920</v>
      </c>
      <c r="D10" s="7"/>
      <c r="E10" s="7">
        <v>4946545486</v>
      </c>
      <c r="F10" s="7"/>
      <c r="G10" s="7">
        <v>4444205025</v>
      </c>
      <c r="H10" s="7"/>
      <c r="I10" s="7">
        <v>502340461</v>
      </c>
      <c r="J10" s="7"/>
      <c r="K10" s="7">
        <v>137920</v>
      </c>
      <c r="L10" s="7"/>
      <c r="M10" s="7">
        <v>4946545486</v>
      </c>
      <c r="N10" s="7"/>
      <c r="O10" s="7">
        <v>4622706312</v>
      </c>
      <c r="P10" s="7"/>
      <c r="Q10" s="7">
        <v>323839174</v>
      </c>
    </row>
    <row r="11" spans="1:17">
      <c r="A11" s="1" t="s">
        <v>25</v>
      </c>
      <c r="C11" s="7">
        <v>117274</v>
      </c>
      <c r="D11" s="7"/>
      <c r="E11" s="7">
        <v>2896919059</v>
      </c>
      <c r="F11" s="7"/>
      <c r="G11" s="7">
        <v>3019324090</v>
      </c>
      <c r="H11" s="7"/>
      <c r="I11" s="7">
        <v>-122405030</v>
      </c>
      <c r="J11" s="7"/>
      <c r="K11" s="7">
        <v>117274</v>
      </c>
      <c r="L11" s="7"/>
      <c r="M11" s="7">
        <v>2896919059</v>
      </c>
      <c r="N11" s="7"/>
      <c r="O11" s="7">
        <v>3074787809</v>
      </c>
      <c r="P11" s="7"/>
      <c r="Q11" s="7">
        <v>-177868749</v>
      </c>
    </row>
    <row r="12" spans="1:17">
      <c r="A12" s="1" t="s">
        <v>17</v>
      </c>
      <c r="C12" s="7">
        <v>62574</v>
      </c>
      <c r="D12" s="7"/>
      <c r="E12" s="7">
        <v>1688775739</v>
      </c>
      <c r="F12" s="7"/>
      <c r="G12" s="7">
        <v>1757197592</v>
      </c>
      <c r="H12" s="7"/>
      <c r="I12" s="7">
        <v>-68421852</v>
      </c>
      <c r="J12" s="7"/>
      <c r="K12" s="7">
        <v>62574</v>
      </c>
      <c r="L12" s="7"/>
      <c r="M12" s="7">
        <v>1688775739</v>
      </c>
      <c r="N12" s="7"/>
      <c r="O12" s="7">
        <v>1969621201</v>
      </c>
      <c r="P12" s="7"/>
      <c r="Q12" s="7">
        <v>-280845461</v>
      </c>
    </row>
    <row r="13" spans="1:17">
      <c r="A13" s="1" t="s">
        <v>34</v>
      </c>
      <c r="C13" s="7">
        <v>169000</v>
      </c>
      <c r="D13" s="7"/>
      <c r="E13" s="7">
        <v>1854658728</v>
      </c>
      <c r="F13" s="7"/>
      <c r="G13" s="7">
        <v>1825202173</v>
      </c>
      <c r="H13" s="7"/>
      <c r="I13" s="7">
        <v>29456555</v>
      </c>
      <c r="J13" s="7"/>
      <c r="K13" s="7">
        <v>169000</v>
      </c>
      <c r="L13" s="7"/>
      <c r="M13" s="7">
        <v>1854658728</v>
      </c>
      <c r="N13" s="7"/>
      <c r="O13" s="7">
        <v>1825202173</v>
      </c>
      <c r="P13" s="7"/>
      <c r="Q13" s="7">
        <v>29456555</v>
      </c>
    </row>
    <row r="14" spans="1:17">
      <c r="A14" s="1" t="s">
        <v>27</v>
      </c>
      <c r="C14" s="7">
        <v>51000</v>
      </c>
      <c r="D14" s="7"/>
      <c r="E14" s="7">
        <v>937379209</v>
      </c>
      <c r="F14" s="7"/>
      <c r="G14" s="7">
        <v>957150864</v>
      </c>
      <c r="H14" s="7"/>
      <c r="I14" s="7">
        <v>-19771654</v>
      </c>
      <c r="J14" s="7"/>
      <c r="K14" s="7">
        <v>51000</v>
      </c>
      <c r="L14" s="7"/>
      <c r="M14" s="7">
        <v>937379209</v>
      </c>
      <c r="N14" s="7"/>
      <c r="O14" s="7">
        <v>1151825616</v>
      </c>
      <c r="P14" s="7"/>
      <c r="Q14" s="7">
        <v>-214446406</v>
      </c>
    </row>
    <row r="15" spans="1:17">
      <c r="A15" s="1" t="s">
        <v>19</v>
      </c>
      <c r="C15" s="7">
        <v>627082</v>
      </c>
      <c r="D15" s="7"/>
      <c r="E15" s="7">
        <v>2944709472</v>
      </c>
      <c r="F15" s="7"/>
      <c r="G15" s="7">
        <v>3239014080</v>
      </c>
      <c r="H15" s="7"/>
      <c r="I15" s="7">
        <v>-294304607</v>
      </c>
      <c r="J15" s="7"/>
      <c r="K15" s="7">
        <v>627082</v>
      </c>
      <c r="L15" s="7"/>
      <c r="M15" s="7">
        <v>2944709472</v>
      </c>
      <c r="N15" s="7"/>
      <c r="O15" s="7">
        <v>2676358348</v>
      </c>
      <c r="P15" s="7"/>
      <c r="Q15" s="7">
        <v>268351124</v>
      </c>
    </row>
    <row r="16" spans="1:17">
      <c r="A16" s="1" t="s">
        <v>32</v>
      </c>
      <c r="C16" s="7">
        <v>755146</v>
      </c>
      <c r="D16" s="7"/>
      <c r="E16" s="7">
        <v>2320268056</v>
      </c>
      <c r="F16" s="7"/>
      <c r="G16" s="7">
        <v>2314240841</v>
      </c>
      <c r="H16" s="7"/>
      <c r="I16" s="7">
        <v>6027215</v>
      </c>
      <c r="J16" s="7"/>
      <c r="K16" s="7">
        <v>755146</v>
      </c>
      <c r="L16" s="7"/>
      <c r="M16" s="7">
        <v>2320268056</v>
      </c>
      <c r="N16" s="7"/>
      <c r="O16" s="7">
        <v>2262572131</v>
      </c>
      <c r="P16" s="7"/>
      <c r="Q16" s="7">
        <v>57695925</v>
      </c>
    </row>
    <row r="17" spans="1:20">
      <c r="A17" s="1" t="s">
        <v>22</v>
      </c>
      <c r="C17" s="7">
        <v>84773</v>
      </c>
      <c r="D17" s="7"/>
      <c r="E17" s="7">
        <v>649710911</v>
      </c>
      <c r="F17" s="7"/>
      <c r="G17" s="7">
        <v>630152340</v>
      </c>
      <c r="H17" s="7"/>
      <c r="I17" s="7">
        <v>19558571</v>
      </c>
      <c r="J17" s="7"/>
      <c r="K17" s="7">
        <v>84773</v>
      </c>
      <c r="L17" s="7"/>
      <c r="M17" s="7">
        <v>649710911</v>
      </c>
      <c r="N17" s="7"/>
      <c r="O17" s="7">
        <v>690969471</v>
      </c>
      <c r="P17" s="7"/>
      <c r="Q17" s="7">
        <v>-41258559</v>
      </c>
    </row>
    <row r="18" spans="1:20">
      <c r="A18" s="1" t="s">
        <v>33</v>
      </c>
      <c r="C18" s="7">
        <v>750174</v>
      </c>
      <c r="D18" s="7"/>
      <c r="E18" s="7">
        <v>5145402206</v>
      </c>
      <c r="F18" s="7"/>
      <c r="G18" s="7">
        <v>4986429102</v>
      </c>
      <c r="H18" s="7"/>
      <c r="I18" s="7">
        <v>158973104</v>
      </c>
      <c r="J18" s="7"/>
      <c r="K18" s="7">
        <v>750174</v>
      </c>
      <c r="L18" s="7"/>
      <c r="M18" s="7">
        <v>5145402206</v>
      </c>
      <c r="N18" s="7"/>
      <c r="O18" s="7">
        <v>4986429102</v>
      </c>
      <c r="P18" s="7"/>
      <c r="Q18" s="7">
        <v>158973104</v>
      </c>
    </row>
    <row r="19" spans="1:20">
      <c r="A19" s="1" t="s">
        <v>28</v>
      </c>
      <c r="C19" s="7">
        <v>68682</v>
      </c>
      <c r="D19" s="7"/>
      <c r="E19" s="7">
        <v>2690652412</v>
      </c>
      <c r="F19" s="7"/>
      <c r="G19" s="7">
        <v>2618965402</v>
      </c>
      <c r="H19" s="7"/>
      <c r="I19" s="7">
        <v>71687010</v>
      </c>
      <c r="J19" s="7"/>
      <c r="K19" s="7">
        <v>68682</v>
      </c>
      <c r="L19" s="7"/>
      <c r="M19" s="7">
        <v>2690652412</v>
      </c>
      <c r="N19" s="7"/>
      <c r="O19" s="7">
        <v>2831048869</v>
      </c>
      <c r="P19" s="7"/>
      <c r="Q19" s="7">
        <v>-140396456</v>
      </c>
    </row>
    <row r="20" spans="1:20">
      <c r="A20" s="1" t="s">
        <v>20</v>
      </c>
      <c r="C20" s="7">
        <v>106415</v>
      </c>
      <c r="D20" s="7"/>
      <c r="E20" s="7">
        <v>1916766773</v>
      </c>
      <c r="F20" s="7"/>
      <c r="G20" s="7">
        <v>1947645171</v>
      </c>
      <c r="H20" s="7"/>
      <c r="I20" s="7">
        <v>-30878397</v>
      </c>
      <c r="J20" s="7"/>
      <c r="K20" s="7">
        <v>106415</v>
      </c>
      <c r="L20" s="7"/>
      <c r="M20" s="7">
        <v>1916766773</v>
      </c>
      <c r="N20" s="7"/>
      <c r="O20" s="7">
        <v>1967059729</v>
      </c>
      <c r="P20" s="7"/>
      <c r="Q20" s="7">
        <v>-50292955</v>
      </c>
    </row>
    <row r="21" spans="1:20">
      <c r="A21" s="1" t="s">
        <v>23</v>
      </c>
      <c r="C21" s="7">
        <v>53064</v>
      </c>
      <c r="D21" s="7"/>
      <c r="E21" s="7">
        <v>1079757070</v>
      </c>
      <c r="F21" s="7"/>
      <c r="G21" s="7">
        <v>996063551</v>
      </c>
      <c r="H21" s="7"/>
      <c r="I21" s="7">
        <v>83693519</v>
      </c>
      <c r="J21" s="7"/>
      <c r="K21" s="7">
        <v>53064</v>
      </c>
      <c r="L21" s="7"/>
      <c r="M21" s="7">
        <v>1079757070</v>
      </c>
      <c r="N21" s="7"/>
      <c r="O21" s="7">
        <v>1339806043</v>
      </c>
      <c r="P21" s="7"/>
      <c r="Q21" s="7">
        <v>-260048972</v>
      </c>
    </row>
    <row r="22" spans="1:20">
      <c r="A22" s="1" t="s">
        <v>44</v>
      </c>
      <c r="C22" s="7">
        <v>765</v>
      </c>
      <c r="D22" s="7"/>
      <c r="E22" s="7">
        <v>613617661</v>
      </c>
      <c r="F22" s="7"/>
      <c r="G22" s="7">
        <v>603139061</v>
      </c>
      <c r="H22" s="7"/>
      <c r="I22" s="7">
        <v>10478600</v>
      </c>
      <c r="J22" s="7"/>
      <c r="K22" s="7">
        <v>765</v>
      </c>
      <c r="L22" s="7"/>
      <c r="M22" s="7">
        <v>613617661</v>
      </c>
      <c r="N22" s="7"/>
      <c r="O22" s="7">
        <v>600251921</v>
      </c>
      <c r="P22" s="7"/>
      <c r="Q22" s="7">
        <v>13365740</v>
      </c>
    </row>
    <row r="23" spans="1:20">
      <c r="A23" s="1" t="s">
        <v>53</v>
      </c>
      <c r="C23" s="7">
        <v>13900</v>
      </c>
      <c r="D23" s="7"/>
      <c r="E23" s="7">
        <v>13101154985</v>
      </c>
      <c r="F23" s="7"/>
      <c r="G23" s="7">
        <v>12989401901</v>
      </c>
      <c r="H23" s="7"/>
      <c r="I23" s="7">
        <v>111753084</v>
      </c>
      <c r="J23" s="7"/>
      <c r="K23" s="7">
        <v>13900</v>
      </c>
      <c r="L23" s="7"/>
      <c r="M23" s="7">
        <v>13101154985</v>
      </c>
      <c r="N23" s="7"/>
      <c r="O23" s="7">
        <v>12989401901</v>
      </c>
      <c r="P23" s="7"/>
      <c r="Q23" s="7">
        <v>111753084</v>
      </c>
    </row>
    <row r="24" spans="1:20">
      <c r="A24" s="1" t="s">
        <v>50</v>
      </c>
      <c r="C24" s="7">
        <v>3510</v>
      </c>
      <c r="D24" s="7"/>
      <c r="E24" s="7">
        <v>3459706314</v>
      </c>
      <c r="F24" s="7"/>
      <c r="G24" s="7">
        <v>3446546200</v>
      </c>
      <c r="H24" s="7"/>
      <c r="I24" s="7">
        <v>13160114</v>
      </c>
      <c r="J24" s="7"/>
      <c r="K24" s="7">
        <v>3510</v>
      </c>
      <c r="L24" s="7"/>
      <c r="M24" s="7">
        <v>3459706314</v>
      </c>
      <c r="N24" s="7"/>
      <c r="O24" s="7">
        <v>3300068227</v>
      </c>
      <c r="P24" s="7"/>
      <c r="Q24" s="7">
        <v>159638087</v>
      </c>
    </row>
    <row r="25" spans="1:20" ht="24.75" thickBot="1">
      <c r="C25" s="7"/>
      <c r="D25" s="7"/>
      <c r="E25" s="20">
        <f>SUM(E8:E24)</f>
        <v>51730667220</v>
      </c>
      <c r="F25" s="7"/>
      <c r="G25" s="20">
        <f>SUM(G8:G24)</f>
        <v>51443267549</v>
      </c>
      <c r="H25" s="7"/>
      <c r="I25" s="20">
        <f>SUM(I8:I24)</f>
        <v>287399678</v>
      </c>
      <c r="J25" s="7"/>
      <c r="K25" s="7"/>
      <c r="L25" s="7"/>
      <c r="M25" s="20">
        <f>SUM(M8:M24)</f>
        <v>51730667220</v>
      </c>
      <c r="N25" s="7"/>
      <c r="O25" s="20">
        <f>SUM(O8:O24)</f>
        <v>51483504136</v>
      </c>
      <c r="P25" s="7"/>
      <c r="Q25" s="20">
        <f>SUM(Q8:Q24)</f>
        <v>247163092</v>
      </c>
    </row>
    <row r="26" spans="1:20" ht="24.75" thickTop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4"/>
      <c r="T26" s="4"/>
    </row>
    <row r="27" spans="1:20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4"/>
      <c r="T27" s="4"/>
    </row>
    <row r="28" spans="1:20"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I29" s="7"/>
      <c r="J29" s="7"/>
      <c r="K29" s="7"/>
      <c r="L29" s="7"/>
      <c r="M29" s="7"/>
      <c r="N29" s="7"/>
      <c r="O29" s="7"/>
      <c r="P29" s="7"/>
      <c r="Q29" s="7"/>
      <c r="R29" s="4"/>
      <c r="S29" s="4"/>
      <c r="T29" s="4"/>
    </row>
    <row r="30" spans="1:20"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9:20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ignoredErrors>
    <ignoredError sqref="R26:T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56"/>
  <sheetViews>
    <sheetView rightToLeft="1" tabSelected="1" workbookViewId="0">
      <selection activeCell="Q51" sqref="I51:Q57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5.42578125" style="1" bestFit="1" customWidth="1"/>
    <col min="20" max="24" width="9.140625" style="1"/>
    <col min="25" max="25" width="8.42578125" style="1" customWidth="1"/>
    <col min="26" max="16384" width="9.140625" style="1"/>
  </cols>
  <sheetData>
    <row r="2" spans="1:17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>
      <c r="A6" s="23" t="s">
        <v>3</v>
      </c>
      <c r="C6" s="24" t="s">
        <v>77</v>
      </c>
      <c r="D6" s="24" t="s">
        <v>77</v>
      </c>
      <c r="E6" s="24" t="s">
        <v>77</v>
      </c>
      <c r="F6" s="24" t="s">
        <v>77</v>
      </c>
      <c r="G6" s="24" t="s">
        <v>77</v>
      </c>
      <c r="H6" s="24" t="s">
        <v>77</v>
      </c>
      <c r="I6" s="24" t="s">
        <v>77</v>
      </c>
      <c r="K6" s="24" t="s">
        <v>78</v>
      </c>
      <c r="L6" s="24" t="s">
        <v>78</v>
      </c>
      <c r="M6" s="24" t="s">
        <v>78</v>
      </c>
      <c r="N6" s="24" t="s">
        <v>78</v>
      </c>
      <c r="O6" s="24" t="s">
        <v>78</v>
      </c>
      <c r="P6" s="24" t="s">
        <v>78</v>
      </c>
      <c r="Q6" s="24" t="s">
        <v>78</v>
      </c>
    </row>
    <row r="7" spans="1:17" ht="24.75">
      <c r="A7" s="24" t="s">
        <v>3</v>
      </c>
      <c r="C7" s="24" t="s">
        <v>7</v>
      </c>
      <c r="E7" s="24" t="s">
        <v>113</v>
      </c>
      <c r="G7" s="24" t="s">
        <v>114</v>
      </c>
      <c r="I7" s="24" t="s">
        <v>116</v>
      </c>
      <c r="K7" s="24" t="s">
        <v>7</v>
      </c>
      <c r="M7" s="24" t="s">
        <v>113</v>
      </c>
      <c r="O7" s="24" t="s">
        <v>114</v>
      </c>
      <c r="Q7" s="24" t="s">
        <v>116</v>
      </c>
    </row>
    <row r="8" spans="1:17">
      <c r="A8" s="1" t="s">
        <v>31</v>
      </c>
      <c r="C8" s="7">
        <v>179513</v>
      </c>
      <c r="D8" s="7"/>
      <c r="E8" s="7">
        <v>944890121</v>
      </c>
      <c r="F8" s="7"/>
      <c r="G8" s="7">
        <v>995426914</v>
      </c>
      <c r="H8" s="7"/>
      <c r="I8" s="7">
        <f>E8-G8</f>
        <v>-50536793</v>
      </c>
      <c r="J8" s="7"/>
      <c r="K8" s="7">
        <v>179513</v>
      </c>
      <c r="L8" s="7"/>
      <c r="M8" s="7">
        <v>944890121</v>
      </c>
      <c r="N8" s="7"/>
      <c r="O8" s="7">
        <v>995426914</v>
      </c>
      <c r="P8" s="7"/>
      <c r="Q8" s="7">
        <f>M8-O8</f>
        <v>-50536793</v>
      </c>
    </row>
    <row r="9" spans="1:17">
      <c r="A9" s="1" t="s">
        <v>23</v>
      </c>
      <c r="C9" s="7">
        <v>16936</v>
      </c>
      <c r="D9" s="7"/>
      <c r="E9" s="7">
        <v>348825999</v>
      </c>
      <c r="F9" s="7"/>
      <c r="G9" s="7">
        <v>427614859</v>
      </c>
      <c r="H9" s="7"/>
      <c r="I9" s="7">
        <f t="shared" ref="I9:I49" si="0">E9-G9</f>
        <v>-78788860</v>
      </c>
      <c r="J9" s="7"/>
      <c r="K9" s="7">
        <v>47799</v>
      </c>
      <c r="L9" s="7"/>
      <c r="M9" s="7">
        <v>1102004420</v>
      </c>
      <c r="N9" s="7"/>
      <c r="O9" s="7">
        <v>1206870731</v>
      </c>
      <c r="P9" s="7"/>
      <c r="Q9" s="7">
        <f t="shared" ref="Q9:Q49" si="1">M9-O9</f>
        <v>-104866311</v>
      </c>
    </row>
    <row r="10" spans="1:17">
      <c r="A10" s="1" t="s">
        <v>29</v>
      </c>
      <c r="C10" s="7">
        <v>30727</v>
      </c>
      <c r="D10" s="7"/>
      <c r="E10" s="7">
        <v>716494404</v>
      </c>
      <c r="F10" s="7"/>
      <c r="G10" s="7">
        <v>1276353857</v>
      </c>
      <c r="H10" s="7"/>
      <c r="I10" s="7">
        <f t="shared" si="0"/>
        <v>-559859453</v>
      </c>
      <c r="J10" s="7"/>
      <c r="K10" s="7">
        <v>32345</v>
      </c>
      <c r="L10" s="7"/>
      <c r="M10" s="7">
        <v>773173467</v>
      </c>
      <c r="N10" s="7"/>
      <c r="O10" s="7">
        <v>1343563169</v>
      </c>
      <c r="P10" s="7"/>
      <c r="Q10" s="7">
        <f t="shared" si="1"/>
        <v>-570389702</v>
      </c>
    </row>
    <row r="11" spans="1:17">
      <c r="A11" s="1" t="s">
        <v>21</v>
      </c>
      <c r="C11" s="7">
        <v>73230</v>
      </c>
      <c r="D11" s="7"/>
      <c r="E11" s="7">
        <v>1812577616</v>
      </c>
      <c r="F11" s="7"/>
      <c r="G11" s="7">
        <v>1994437402</v>
      </c>
      <c r="H11" s="7"/>
      <c r="I11" s="7">
        <f t="shared" si="0"/>
        <v>-181859786</v>
      </c>
      <c r="J11" s="7"/>
      <c r="K11" s="7">
        <v>73230</v>
      </c>
      <c r="L11" s="7"/>
      <c r="M11" s="7">
        <v>1812577616</v>
      </c>
      <c r="N11" s="7"/>
      <c r="O11" s="7">
        <v>1994437402</v>
      </c>
      <c r="P11" s="7"/>
      <c r="Q11" s="7">
        <f t="shared" si="1"/>
        <v>-181859786</v>
      </c>
    </row>
    <row r="12" spans="1:17">
      <c r="A12" s="1" t="s">
        <v>22</v>
      </c>
      <c r="C12" s="7">
        <v>80757</v>
      </c>
      <c r="D12" s="7"/>
      <c r="E12" s="7">
        <v>632578803</v>
      </c>
      <c r="F12" s="7"/>
      <c r="G12" s="7">
        <v>658235765</v>
      </c>
      <c r="H12" s="7"/>
      <c r="I12" s="7">
        <f t="shared" si="0"/>
        <v>-25656962</v>
      </c>
      <c r="J12" s="7"/>
      <c r="K12" s="7">
        <v>204593</v>
      </c>
      <c r="L12" s="7"/>
      <c r="M12" s="7">
        <v>2070303322</v>
      </c>
      <c r="N12" s="7"/>
      <c r="O12" s="7">
        <v>2117705097</v>
      </c>
      <c r="P12" s="7"/>
      <c r="Q12" s="7">
        <f t="shared" si="1"/>
        <v>-47401775</v>
      </c>
    </row>
    <row r="13" spans="1:17">
      <c r="A13" s="1" t="s">
        <v>16</v>
      </c>
      <c r="C13" s="7">
        <v>232313</v>
      </c>
      <c r="D13" s="7"/>
      <c r="E13" s="7">
        <v>1452074068</v>
      </c>
      <c r="F13" s="7"/>
      <c r="G13" s="7">
        <v>1211473930</v>
      </c>
      <c r="H13" s="7"/>
      <c r="I13" s="7">
        <f t="shared" si="0"/>
        <v>240600138</v>
      </c>
      <c r="J13" s="7"/>
      <c r="K13" s="7">
        <v>262926</v>
      </c>
      <c r="L13" s="7"/>
      <c r="M13" s="7">
        <v>1645431539</v>
      </c>
      <c r="N13" s="7"/>
      <c r="O13" s="7">
        <v>1371115670</v>
      </c>
      <c r="P13" s="7"/>
      <c r="Q13" s="7">
        <f t="shared" si="1"/>
        <v>274315869</v>
      </c>
    </row>
    <row r="14" spans="1:17">
      <c r="A14" s="1" t="s">
        <v>15</v>
      </c>
      <c r="C14" s="7">
        <v>388477</v>
      </c>
      <c r="D14" s="7"/>
      <c r="E14" s="7">
        <v>1220983211</v>
      </c>
      <c r="F14" s="7"/>
      <c r="G14" s="7">
        <v>1219486279</v>
      </c>
      <c r="H14" s="7"/>
      <c r="I14" s="7">
        <f t="shared" si="0"/>
        <v>1496932</v>
      </c>
      <c r="J14" s="7"/>
      <c r="K14" s="7">
        <v>388477</v>
      </c>
      <c r="L14" s="7"/>
      <c r="M14" s="7">
        <v>1220983211</v>
      </c>
      <c r="N14" s="7"/>
      <c r="O14" s="7">
        <v>1219486279</v>
      </c>
      <c r="P14" s="7"/>
      <c r="Q14" s="7">
        <f t="shared" si="1"/>
        <v>1496932</v>
      </c>
    </row>
    <row r="15" spans="1:17">
      <c r="A15" s="1" t="s">
        <v>19</v>
      </c>
      <c r="C15" s="7">
        <v>75666</v>
      </c>
      <c r="D15" s="7"/>
      <c r="E15" s="7">
        <v>361035793</v>
      </c>
      <c r="F15" s="7"/>
      <c r="G15" s="7">
        <v>322939155</v>
      </c>
      <c r="H15" s="7"/>
      <c r="I15" s="7">
        <f t="shared" si="0"/>
        <v>38096638</v>
      </c>
      <c r="J15" s="7"/>
      <c r="K15" s="7">
        <v>75667</v>
      </c>
      <c r="L15" s="7"/>
      <c r="M15" s="7">
        <v>361035794</v>
      </c>
      <c r="N15" s="7"/>
      <c r="O15" s="7">
        <v>322943249</v>
      </c>
      <c r="P15" s="7"/>
      <c r="Q15" s="7">
        <f t="shared" si="1"/>
        <v>38092545</v>
      </c>
    </row>
    <row r="16" spans="1:17">
      <c r="A16" s="1" t="s">
        <v>26</v>
      </c>
      <c r="C16" s="7">
        <v>406687</v>
      </c>
      <c r="D16" s="7"/>
      <c r="E16" s="7">
        <v>1964672191</v>
      </c>
      <c r="F16" s="7"/>
      <c r="G16" s="7">
        <v>2287983605</v>
      </c>
      <c r="H16" s="7"/>
      <c r="I16" s="7">
        <f t="shared" si="0"/>
        <v>-323311414</v>
      </c>
      <c r="J16" s="7"/>
      <c r="K16" s="7">
        <v>406687</v>
      </c>
      <c r="L16" s="7"/>
      <c r="M16" s="7">
        <v>1964672191</v>
      </c>
      <c r="N16" s="7"/>
      <c r="O16" s="7">
        <v>2287983605</v>
      </c>
      <c r="P16" s="7"/>
      <c r="Q16" s="7">
        <f t="shared" si="1"/>
        <v>-323311414</v>
      </c>
    </row>
    <row r="17" spans="1:17">
      <c r="A17" s="1" t="s">
        <v>18</v>
      </c>
      <c r="C17" s="7">
        <v>4586</v>
      </c>
      <c r="D17" s="7"/>
      <c r="E17" s="7">
        <v>200583387</v>
      </c>
      <c r="F17" s="7"/>
      <c r="G17" s="7">
        <v>160165873</v>
      </c>
      <c r="H17" s="7"/>
      <c r="I17" s="7">
        <f t="shared" si="0"/>
        <v>40417514</v>
      </c>
      <c r="J17" s="7"/>
      <c r="K17" s="7">
        <v>26421</v>
      </c>
      <c r="L17" s="7"/>
      <c r="M17" s="7">
        <v>1017263709</v>
      </c>
      <c r="N17" s="7"/>
      <c r="O17" s="7">
        <v>880774587</v>
      </c>
      <c r="P17" s="7"/>
      <c r="Q17" s="7">
        <f t="shared" si="1"/>
        <v>136489122</v>
      </c>
    </row>
    <row r="18" spans="1:17">
      <c r="A18" s="1" t="s">
        <v>30</v>
      </c>
      <c r="C18" s="7">
        <v>13840</v>
      </c>
      <c r="D18" s="7"/>
      <c r="E18" s="7">
        <v>995366155</v>
      </c>
      <c r="F18" s="7"/>
      <c r="G18" s="7">
        <v>1086452218</v>
      </c>
      <c r="H18" s="7"/>
      <c r="I18" s="7">
        <f t="shared" si="0"/>
        <v>-91086063</v>
      </c>
      <c r="J18" s="7"/>
      <c r="K18" s="7">
        <v>37579</v>
      </c>
      <c r="L18" s="7"/>
      <c r="M18" s="7">
        <v>2849367303</v>
      </c>
      <c r="N18" s="7"/>
      <c r="O18" s="7">
        <v>2949984630</v>
      </c>
      <c r="P18" s="7"/>
      <c r="Q18" s="7">
        <f t="shared" si="1"/>
        <v>-100617327</v>
      </c>
    </row>
    <row r="19" spans="1:17">
      <c r="A19" s="1" t="s">
        <v>117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207000</v>
      </c>
      <c r="L19" s="7"/>
      <c r="M19" s="7">
        <v>5072189891</v>
      </c>
      <c r="N19" s="7"/>
      <c r="O19" s="7">
        <v>3000722184</v>
      </c>
      <c r="P19" s="7"/>
      <c r="Q19" s="7">
        <f t="shared" si="1"/>
        <v>2071467707</v>
      </c>
    </row>
    <row r="20" spans="1:17">
      <c r="A20" s="1" t="s">
        <v>118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39142</v>
      </c>
      <c r="L20" s="7"/>
      <c r="M20" s="7">
        <v>663073687</v>
      </c>
      <c r="N20" s="7"/>
      <c r="O20" s="7">
        <v>638498414</v>
      </c>
      <c r="P20" s="7"/>
      <c r="Q20" s="7">
        <f t="shared" si="1"/>
        <v>24575273</v>
      </c>
    </row>
    <row r="21" spans="1:17">
      <c r="A21" s="1" t="s">
        <v>111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273326</v>
      </c>
      <c r="L21" s="7"/>
      <c r="M21" s="7">
        <v>1275165705</v>
      </c>
      <c r="N21" s="7"/>
      <c r="O21" s="7">
        <v>1512389703</v>
      </c>
      <c r="P21" s="7"/>
      <c r="Q21" s="7">
        <f t="shared" si="1"/>
        <v>-237223998</v>
      </c>
    </row>
    <row r="22" spans="1:17">
      <c r="A22" s="1" t="s">
        <v>27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20599</v>
      </c>
      <c r="L22" s="7"/>
      <c r="M22" s="7">
        <v>474767673</v>
      </c>
      <c r="N22" s="7"/>
      <c r="O22" s="7">
        <v>465224624</v>
      </c>
      <c r="P22" s="7"/>
      <c r="Q22" s="7">
        <f t="shared" si="1"/>
        <v>9543049</v>
      </c>
    </row>
    <row r="23" spans="1:17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192500</v>
      </c>
      <c r="L23" s="7"/>
      <c r="M23" s="7">
        <v>5450395892</v>
      </c>
      <c r="N23" s="7"/>
      <c r="O23" s="7">
        <v>4850839743</v>
      </c>
      <c r="P23" s="7"/>
      <c r="Q23" s="7">
        <f t="shared" si="1"/>
        <v>599556149</v>
      </c>
    </row>
    <row r="24" spans="1:17">
      <c r="A24" s="1" t="s">
        <v>120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110709</v>
      </c>
      <c r="L24" s="7"/>
      <c r="M24" s="7">
        <v>6868454140</v>
      </c>
      <c r="N24" s="7"/>
      <c r="O24" s="7">
        <v>6658042027</v>
      </c>
      <c r="P24" s="7"/>
      <c r="Q24" s="7">
        <f t="shared" si="1"/>
        <v>210412113</v>
      </c>
    </row>
    <row r="25" spans="1:17">
      <c r="A25" s="1" t="s">
        <v>99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46018</v>
      </c>
      <c r="L25" s="7"/>
      <c r="M25" s="7">
        <v>1473272404</v>
      </c>
      <c r="N25" s="7"/>
      <c r="O25" s="7">
        <v>2078252970</v>
      </c>
      <c r="P25" s="7"/>
      <c r="Q25" s="7">
        <f t="shared" si="1"/>
        <v>-604980566</v>
      </c>
    </row>
    <row r="26" spans="1:17">
      <c r="A26" s="1" t="s">
        <v>24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12829</v>
      </c>
      <c r="L26" s="7"/>
      <c r="M26" s="7">
        <v>385258087</v>
      </c>
      <c r="N26" s="7"/>
      <c r="O26" s="7">
        <v>413313950</v>
      </c>
      <c r="P26" s="7"/>
      <c r="Q26" s="7">
        <f t="shared" si="1"/>
        <v>-28055863</v>
      </c>
    </row>
    <row r="27" spans="1:17">
      <c r="A27" s="1" t="s">
        <v>121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46451</v>
      </c>
      <c r="L27" s="7"/>
      <c r="M27" s="7">
        <v>161835284</v>
      </c>
      <c r="N27" s="7"/>
      <c r="O27" s="7">
        <v>161835284</v>
      </c>
      <c r="P27" s="7"/>
      <c r="Q27" s="7">
        <f t="shared" si="1"/>
        <v>0</v>
      </c>
    </row>
    <row r="28" spans="1:17">
      <c r="A28" s="1" t="s">
        <v>28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24392</v>
      </c>
      <c r="L28" s="7"/>
      <c r="M28" s="7">
        <v>914531277</v>
      </c>
      <c r="N28" s="7"/>
      <c r="O28" s="7">
        <v>978534882</v>
      </c>
      <c r="P28" s="7"/>
      <c r="Q28" s="7">
        <f t="shared" si="1"/>
        <v>-64003605</v>
      </c>
    </row>
    <row r="29" spans="1:17">
      <c r="A29" s="1" t="s">
        <v>122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236446</v>
      </c>
      <c r="L29" s="7"/>
      <c r="M29" s="7">
        <v>2160596961</v>
      </c>
      <c r="N29" s="7"/>
      <c r="O29" s="7">
        <v>1932021782</v>
      </c>
      <c r="P29" s="7"/>
      <c r="Q29" s="7">
        <f t="shared" si="1"/>
        <v>228575179</v>
      </c>
    </row>
    <row r="30" spans="1:17">
      <c r="A30" s="1" t="s">
        <v>102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29175</v>
      </c>
      <c r="L30" s="7"/>
      <c r="M30" s="7">
        <v>2356388753</v>
      </c>
      <c r="N30" s="7"/>
      <c r="O30" s="7">
        <v>2705518126</v>
      </c>
      <c r="P30" s="7"/>
      <c r="Q30" s="7">
        <f t="shared" si="1"/>
        <v>-349129373</v>
      </c>
    </row>
    <row r="31" spans="1:17">
      <c r="A31" s="1" t="s">
        <v>123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124227</v>
      </c>
      <c r="L31" s="7"/>
      <c r="M31" s="7">
        <v>1177469460</v>
      </c>
      <c r="N31" s="7"/>
      <c r="O31" s="7">
        <v>1013826991</v>
      </c>
      <c r="P31" s="7"/>
      <c r="Q31" s="7">
        <f t="shared" si="1"/>
        <v>163642469</v>
      </c>
    </row>
    <row r="32" spans="1:17">
      <c r="A32" s="1" t="s">
        <v>124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625850</v>
      </c>
      <c r="L32" s="7"/>
      <c r="M32" s="7">
        <v>7889000638</v>
      </c>
      <c r="N32" s="7"/>
      <c r="O32" s="7">
        <v>7682853198</v>
      </c>
      <c r="P32" s="7"/>
      <c r="Q32" s="7">
        <f t="shared" si="1"/>
        <v>206147440</v>
      </c>
    </row>
    <row r="33" spans="1:17">
      <c r="A33" s="1" t="s">
        <v>104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593645</v>
      </c>
      <c r="L33" s="7"/>
      <c r="M33" s="7">
        <v>3166336449</v>
      </c>
      <c r="N33" s="7"/>
      <c r="O33" s="7">
        <v>3368148465</v>
      </c>
      <c r="P33" s="7"/>
      <c r="Q33" s="7">
        <f t="shared" si="1"/>
        <v>-201812016</v>
      </c>
    </row>
    <row r="34" spans="1:17">
      <c r="A34" s="1" t="s">
        <v>125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34877</v>
      </c>
      <c r="L34" s="7"/>
      <c r="M34" s="7">
        <v>2582109506</v>
      </c>
      <c r="N34" s="7"/>
      <c r="O34" s="7">
        <v>1951891828</v>
      </c>
      <c r="P34" s="7"/>
      <c r="Q34" s="7">
        <f t="shared" si="1"/>
        <v>630217678</v>
      </c>
    </row>
    <row r="35" spans="1:17">
      <c r="A35" s="1" t="s">
        <v>126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31273</v>
      </c>
      <c r="L35" s="7"/>
      <c r="M35" s="7">
        <v>635998068</v>
      </c>
      <c r="N35" s="7"/>
      <c r="O35" s="7">
        <v>520229198</v>
      </c>
      <c r="P35" s="7"/>
      <c r="Q35" s="7">
        <f t="shared" si="1"/>
        <v>115768870</v>
      </c>
    </row>
    <row r="36" spans="1:17">
      <c r="A36" s="1" t="s">
        <v>127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1500000</v>
      </c>
      <c r="L36" s="7"/>
      <c r="M36" s="7">
        <v>4467260715</v>
      </c>
      <c r="N36" s="7"/>
      <c r="O36" s="7">
        <v>3010230805</v>
      </c>
      <c r="P36" s="7"/>
      <c r="Q36" s="7">
        <f t="shared" si="1"/>
        <v>1457029910</v>
      </c>
    </row>
    <row r="37" spans="1:17">
      <c r="A37" s="1" t="s">
        <v>128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6234</v>
      </c>
      <c r="L37" s="7"/>
      <c r="M37" s="7">
        <v>901650087</v>
      </c>
      <c r="N37" s="7"/>
      <c r="O37" s="7">
        <v>1276410441</v>
      </c>
      <c r="P37" s="7"/>
      <c r="Q37" s="7">
        <f t="shared" si="1"/>
        <v>-374760354</v>
      </c>
    </row>
    <row r="38" spans="1:17">
      <c r="A38" s="1" t="s">
        <v>108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56570</v>
      </c>
      <c r="L38" s="7"/>
      <c r="M38" s="7">
        <v>841251822</v>
      </c>
      <c r="N38" s="7"/>
      <c r="O38" s="7">
        <v>1006161621</v>
      </c>
      <c r="P38" s="7"/>
      <c r="Q38" s="7">
        <f t="shared" si="1"/>
        <v>-164909799</v>
      </c>
    </row>
    <row r="39" spans="1:17">
      <c r="A39" s="1" t="s">
        <v>129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1275000</v>
      </c>
      <c r="L39" s="7"/>
      <c r="M39" s="7">
        <v>1741069283</v>
      </c>
      <c r="N39" s="7"/>
      <c r="O39" s="7">
        <v>1640033392</v>
      </c>
      <c r="P39" s="7"/>
      <c r="Q39" s="7">
        <f t="shared" si="1"/>
        <v>101035891</v>
      </c>
    </row>
    <row r="40" spans="1:17">
      <c r="A40" s="1" t="s">
        <v>130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1072615</v>
      </c>
      <c r="L40" s="7"/>
      <c r="M40" s="7">
        <v>9010125699</v>
      </c>
      <c r="N40" s="7"/>
      <c r="O40" s="7">
        <v>4283719308</v>
      </c>
      <c r="P40" s="7"/>
      <c r="Q40" s="7">
        <f t="shared" si="1"/>
        <v>4726406391</v>
      </c>
    </row>
    <row r="41" spans="1:17">
      <c r="A41" s="1" t="s">
        <v>48</v>
      </c>
      <c r="C41" s="7">
        <v>9149</v>
      </c>
      <c r="D41" s="7"/>
      <c r="E41" s="7">
        <v>9145707102</v>
      </c>
      <c r="F41" s="7"/>
      <c r="G41" s="7">
        <v>8409578969</v>
      </c>
      <c r="H41" s="7"/>
      <c r="I41" s="7">
        <f t="shared" si="0"/>
        <v>736128133</v>
      </c>
      <c r="J41" s="7"/>
      <c r="K41" s="7">
        <v>12743</v>
      </c>
      <c r="L41" s="7"/>
      <c r="M41" s="7">
        <v>12145686040</v>
      </c>
      <c r="N41" s="7"/>
      <c r="O41" s="7">
        <v>11374163421</v>
      </c>
      <c r="P41" s="7"/>
      <c r="Q41" s="7">
        <f t="shared" si="1"/>
        <v>771522619</v>
      </c>
    </row>
    <row r="42" spans="1:17">
      <c r="A42" s="1" t="s">
        <v>131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1083</v>
      </c>
      <c r="L42" s="7"/>
      <c r="M42" s="7">
        <v>1083000000</v>
      </c>
      <c r="N42" s="7"/>
      <c r="O42" s="7">
        <v>1024321478</v>
      </c>
      <c r="P42" s="7"/>
      <c r="Q42" s="7">
        <f t="shared" si="1"/>
        <v>58678522</v>
      </c>
    </row>
    <row r="43" spans="1:17">
      <c r="A43" s="1" t="s">
        <v>85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9941</v>
      </c>
      <c r="L43" s="7"/>
      <c r="M43" s="7">
        <v>9941000000</v>
      </c>
      <c r="N43" s="7"/>
      <c r="O43" s="7">
        <v>9709205147</v>
      </c>
      <c r="P43" s="7"/>
      <c r="Q43" s="7">
        <f t="shared" si="1"/>
        <v>231794853</v>
      </c>
    </row>
    <row r="44" spans="1:17">
      <c r="A44" s="1" t="s">
        <v>87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1900</v>
      </c>
      <c r="L44" s="7"/>
      <c r="M44" s="7">
        <v>1900000000</v>
      </c>
      <c r="N44" s="7"/>
      <c r="O44" s="7">
        <v>1865340030</v>
      </c>
      <c r="P44" s="7"/>
      <c r="Q44" s="7">
        <f t="shared" si="1"/>
        <v>34659970</v>
      </c>
    </row>
    <row r="45" spans="1:17">
      <c r="A45" s="1" t="s">
        <v>132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3153</v>
      </c>
      <c r="L45" s="7"/>
      <c r="M45" s="7">
        <v>3153000000</v>
      </c>
      <c r="N45" s="7"/>
      <c r="O45" s="7">
        <v>2999046477</v>
      </c>
      <c r="P45" s="7"/>
      <c r="Q45" s="7">
        <f t="shared" si="1"/>
        <v>153953523</v>
      </c>
    </row>
    <row r="46" spans="1:17">
      <c r="A46" s="1" t="s">
        <v>133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1197</v>
      </c>
      <c r="L46" s="7"/>
      <c r="M46" s="7">
        <v>1197000000</v>
      </c>
      <c r="N46" s="7"/>
      <c r="O46" s="7">
        <v>1039276820</v>
      </c>
      <c r="P46" s="7"/>
      <c r="Q46" s="7">
        <f t="shared" si="1"/>
        <v>157723180</v>
      </c>
    </row>
    <row r="47" spans="1:17">
      <c r="A47" s="1" t="s">
        <v>134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6647</v>
      </c>
      <c r="L47" s="7"/>
      <c r="M47" s="7">
        <v>6061762749</v>
      </c>
      <c r="N47" s="7"/>
      <c r="O47" s="7">
        <v>6000849024</v>
      </c>
      <c r="P47" s="7"/>
      <c r="Q47" s="7">
        <f t="shared" si="1"/>
        <v>60913725</v>
      </c>
    </row>
    <row r="48" spans="1:17">
      <c r="A48" s="1" t="s">
        <v>135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12200</v>
      </c>
      <c r="L48" s="7"/>
      <c r="M48" s="7">
        <v>12037878433</v>
      </c>
      <c r="N48" s="7"/>
      <c r="O48" s="7">
        <v>11018191439</v>
      </c>
      <c r="P48" s="7"/>
      <c r="Q48" s="7">
        <f t="shared" si="1"/>
        <v>1019686994</v>
      </c>
    </row>
    <row r="49" spans="1:19">
      <c r="A49" s="1" t="s">
        <v>136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2975</v>
      </c>
      <c r="L49" s="7"/>
      <c r="M49" s="7">
        <v>2836221840</v>
      </c>
      <c r="N49" s="7"/>
      <c r="O49" s="7">
        <v>2548042083</v>
      </c>
      <c r="P49" s="7"/>
      <c r="Q49" s="7">
        <f t="shared" si="1"/>
        <v>288179757</v>
      </c>
    </row>
    <row r="50" spans="1:19" ht="24.75" thickBot="1">
      <c r="C50" s="7"/>
      <c r="D50" s="7"/>
      <c r="E50" s="20">
        <f>SUM(E8:E49)</f>
        <v>19795788850</v>
      </c>
      <c r="F50" s="7"/>
      <c r="G50" s="20">
        <f>SUM(G8:G49)</f>
        <v>20050148826</v>
      </c>
      <c r="H50" s="7"/>
      <c r="I50" s="20">
        <f>SUM(I8:I49)</f>
        <v>-254359976</v>
      </c>
      <c r="J50" s="7"/>
      <c r="K50" s="7"/>
      <c r="L50" s="7"/>
      <c r="M50" s="20">
        <f>SUM(M8:M49)</f>
        <v>125785453236</v>
      </c>
      <c r="N50" s="7"/>
      <c r="O50" s="20">
        <f>SUM(O8:O49)</f>
        <v>115417426188</v>
      </c>
      <c r="P50" s="7"/>
      <c r="Q50" s="20">
        <f>SUM(Q8:Q49)</f>
        <v>10368027048</v>
      </c>
      <c r="S50" s="3"/>
    </row>
    <row r="51" spans="1:19" ht="24.75" thickTop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S51" s="3"/>
    </row>
    <row r="52" spans="1:19">
      <c r="I52" s="4"/>
      <c r="J52" s="4"/>
      <c r="K52" s="4"/>
      <c r="S52" s="3"/>
    </row>
    <row r="53" spans="1:19">
      <c r="I53" s="4"/>
      <c r="J53" s="4"/>
      <c r="K53" s="4"/>
      <c r="S53" s="3"/>
    </row>
    <row r="54" spans="1:19">
      <c r="I54" s="4"/>
      <c r="J54" s="4"/>
      <c r="K54" s="4"/>
    </row>
    <row r="55" spans="1:19">
      <c r="I55" s="7"/>
      <c r="J55" s="7"/>
      <c r="K55" s="7"/>
      <c r="L55" s="5"/>
      <c r="M55" s="5"/>
      <c r="N55" s="5"/>
      <c r="O55" s="5"/>
      <c r="P55" s="5"/>
      <c r="Q55" s="5"/>
    </row>
    <row r="56" spans="1:19">
      <c r="I56" s="4"/>
      <c r="J56" s="4"/>
      <c r="K56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0"/>
  <sheetViews>
    <sheetView rightToLeft="1" topLeftCell="A40" workbookViewId="0">
      <selection activeCell="C59" sqref="C59"/>
    </sheetView>
  </sheetViews>
  <sheetFormatPr defaultRowHeight="24"/>
  <cols>
    <col min="1" max="1" width="37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24" width="9.140625" style="1"/>
    <col min="25" max="25" width="8.42578125" style="1" customWidth="1"/>
    <col min="26" max="16384" width="9.140625" style="1"/>
  </cols>
  <sheetData>
    <row r="2" spans="1:21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>
      <c r="A6" s="23" t="s">
        <v>3</v>
      </c>
      <c r="C6" s="24" t="s">
        <v>77</v>
      </c>
      <c r="D6" s="24" t="s">
        <v>77</v>
      </c>
      <c r="E6" s="24" t="s">
        <v>77</v>
      </c>
      <c r="F6" s="24" t="s">
        <v>77</v>
      </c>
      <c r="G6" s="24" t="s">
        <v>77</v>
      </c>
      <c r="H6" s="24" t="s">
        <v>77</v>
      </c>
      <c r="I6" s="24" t="s">
        <v>77</v>
      </c>
      <c r="J6" s="24" t="s">
        <v>77</v>
      </c>
      <c r="K6" s="24" t="s">
        <v>77</v>
      </c>
      <c r="M6" s="24" t="s">
        <v>78</v>
      </c>
      <c r="N6" s="24" t="s">
        <v>78</v>
      </c>
      <c r="O6" s="24" t="s">
        <v>78</v>
      </c>
      <c r="P6" s="24" t="s">
        <v>78</v>
      </c>
      <c r="Q6" s="24" t="s">
        <v>78</v>
      </c>
      <c r="R6" s="24" t="s">
        <v>78</v>
      </c>
      <c r="S6" s="24" t="s">
        <v>78</v>
      </c>
      <c r="T6" s="24" t="s">
        <v>78</v>
      </c>
      <c r="U6" s="24" t="s">
        <v>78</v>
      </c>
    </row>
    <row r="7" spans="1:21" ht="24.75">
      <c r="A7" s="24" t="s">
        <v>3</v>
      </c>
      <c r="C7" s="24" t="s">
        <v>137</v>
      </c>
      <c r="E7" s="24" t="s">
        <v>138</v>
      </c>
      <c r="G7" s="24" t="s">
        <v>139</v>
      </c>
      <c r="I7" s="24" t="s">
        <v>62</v>
      </c>
      <c r="K7" s="24" t="s">
        <v>140</v>
      </c>
      <c r="M7" s="24" t="s">
        <v>137</v>
      </c>
      <c r="N7" s="21"/>
      <c r="O7" s="26" t="s">
        <v>138</v>
      </c>
      <c r="Q7" s="24" t="s">
        <v>139</v>
      </c>
      <c r="S7" s="24" t="s">
        <v>62</v>
      </c>
      <c r="U7" s="24" t="s">
        <v>140</v>
      </c>
    </row>
    <row r="8" spans="1:21">
      <c r="A8" s="1" t="s">
        <v>31</v>
      </c>
      <c r="C8" s="7">
        <v>0</v>
      </c>
      <c r="D8" s="7"/>
      <c r="E8" s="7">
        <v>0</v>
      </c>
      <c r="F8" s="7"/>
      <c r="G8" s="7">
        <v>-50536793</v>
      </c>
      <c r="H8" s="7"/>
      <c r="I8" s="7">
        <f>C8+E8+G8</f>
        <v>-50536793</v>
      </c>
      <c r="K8" s="8">
        <f>I8/$I$48</f>
        <v>6.0271895808768079E-2</v>
      </c>
      <c r="M8" s="7">
        <v>0</v>
      </c>
      <c r="N8" s="7"/>
      <c r="O8" s="7">
        <v>0</v>
      </c>
      <c r="P8" s="7"/>
      <c r="Q8" s="7">
        <v>-50536793</v>
      </c>
      <c r="R8" s="7"/>
      <c r="S8" s="7">
        <f>Q8+O8+M8</f>
        <v>-50536793</v>
      </c>
      <c r="U8" s="8">
        <f>S8/$S$48</f>
        <v>-5.0373339502525951E-3</v>
      </c>
    </row>
    <row r="9" spans="1:21">
      <c r="A9" s="1" t="s">
        <v>23</v>
      </c>
      <c r="C9" s="7">
        <v>0</v>
      </c>
      <c r="D9" s="7"/>
      <c r="E9" s="7">
        <v>83693519</v>
      </c>
      <c r="F9" s="7"/>
      <c r="G9" s="7">
        <v>-78788860</v>
      </c>
      <c r="H9" s="7"/>
      <c r="I9" s="7">
        <f t="shared" ref="I9:I47" si="0">C9+E9+G9</f>
        <v>4904659</v>
      </c>
      <c r="K9" s="8">
        <f t="shared" ref="K9:K47" si="1">I9/$I$48</f>
        <v>-5.8494629096376705E-3</v>
      </c>
      <c r="M9" s="7">
        <v>164500000</v>
      </c>
      <c r="N9" s="7"/>
      <c r="O9" s="7">
        <v>-260048972</v>
      </c>
      <c r="P9" s="7"/>
      <c r="Q9" s="7">
        <v>-104866311</v>
      </c>
      <c r="R9" s="7"/>
      <c r="S9" s="7">
        <f t="shared" ref="S9:S47" si="2">Q9+O9+M9</f>
        <v>-200415283</v>
      </c>
      <c r="U9" s="8">
        <f t="shared" ref="U9:U47" si="3">S9/$S$48</f>
        <v>-1.9976707053915781E-2</v>
      </c>
    </row>
    <row r="10" spans="1:21">
      <c r="A10" s="1" t="s">
        <v>29</v>
      </c>
      <c r="C10" s="7">
        <v>0</v>
      </c>
      <c r="D10" s="7"/>
      <c r="E10" s="7">
        <v>0</v>
      </c>
      <c r="F10" s="7"/>
      <c r="G10" s="7">
        <v>-559859453</v>
      </c>
      <c r="H10" s="7"/>
      <c r="I10" s="7">
        <f t="shared" si="0"/>
        <v>-559859453</v>
      </c>
      <c r="K10" s="8">
        <f t="shared" si="1"/>
        <v>0.66770739921644595</v>
      </c>
      <c r="M10" s="7">
        <v>131818830</v>
      </c>
      <c r="N10" s="7"/>
      <c r="O10" s="7">
        <v>0</v>
      </c>
      <c r="P10" s="7"/>
      <c r="Q10" s="7">
        <v>-570389702</v>
      </c>
      <c r="R10" s="7"/>
      <c r="S10" s="7">
        <f t="shared" si="2"/>
        <v>-438570872</v>
      </c>
      <c r="U10" s="8">
        <f t="shared" si="3"/>
        <v>-4.3715238185325397E-2</v>
      </c>
    </row>
    <row r="11" spans="1:21">
      <c r="A11" s="1" t="s">
        <v>21</v>
      </c>
      <c r="C11" s="7">
        <v>0</v>
      </c>
      <c r="D11" s="7"/>
      <c r="E11" s="7">
        <v>0</v>
      </c>
      <c r="F11" s="7"/>
      <c r="G11" s="7">
        <v>-181859786</v>
      </c>
      <c r="H11" s="7"/>
      <c r="I11" s="7">
        <f t="shared" si="0"/>
        <v>-181859786</v>
      </c>
      <c r="K11" s="8">
        <f t="shared" si="1"/>
        <v>0.21689215763249678</v>
      </c>
      <c r="M11" s="7">
        <v>0</v>
      </c>
      <c r="N11" s="7"/>
      <c r="O11" s="7">
        <v>0</v>
      </c>
      <c r="P11" s="7"/>
      <c r="Q11" s="7">
        <v>-181859786</v>
      </c>
      <c r="R11" s="7"/>
      <c r="S11" s="7">
        <f t="shared" si="2"/>
        <v>-181859786</v>
      </c>
      <c r="U11" s="8">
        <f t="shared" si="3"/>
        <v>-1.8127158844516936E-2</v>
      </c>
    </row>
    <row r="12" spans="1:21">
      <c r="A12" s="1" t="s">
        <v>22</v>
      </c>
      <c r="C12" s="7">
        <v>0</v>
      </c>
      <c r="D12" s="7"/>
      <c r="E12" s="7">
        <v>19558571</v>
      </c>
      <c r="F12" s="7"/>
      <c r="G12" s="7">
        <v>-25656962</v>
      </c>
      <c r="H12" s="7"/>
      <c r="I12" s="7">
        <f t="shared" si="0"/>
        <v>-6098391</v>
      </c>
      <c r="K12" s="8">
        <f t="shared" si="1"/>
        <v>7.2731482378220755E-3</v>
      </c>
      <c r="M12" s="7">
        <v>315710112</v>
      </c>
      <c r="N12" s="7"/>
      <c r="O12" s="7">
        <v>-41258559</v>
      </c>
      <c r="P12" s="7"/>
      <c r="Q12" s="7">
        <v>-47401775</v>
      </c>
      <c r="R12" s="7"/>
      <c r="S12" s="7">
        <f t="shared" si="2"/>
        <v>227049778</v>
      </c>
      <c r="U12" s="8">
        <f t="shared" si="3"/>
        <v>2.2631542035457506E-2</v>
      </c>
    </row>
    <row r="13" spans="1:21">
      <c r="A13" s="1" t="s">
        <v>16</v>
      </c>
      <c r="C13" s="7">
        <v>0</v>
      </c>
      <c r="D13" s="7"/>
      <c r="E13" s="7">
        <v>0</v>
      </c>
      <c r="F13" s="7"/>
      <c r="G13" s="7">
        <v>240600138</v>
      </c>
      <c r="H13" s="7"/>
      <c r="I13" s="7">
        <f t="shared" si="0"/>
        <v>240600138</v>
      </c>
      <c r="K13" s="8">
        <f t="shared" si="1"/>
        <v>-0.2869478965377012</v>
      </c>
      <c r="M13" s="7">
        <v>32865750</v>
      </c>
      <c r="N13" s="7"/>
      <c r="O13" s="7">
        <v>0</v>
      </c>
      <c r="P13" s="7"/>
      <c r="Q13" s="7">
        <v>274315869</v>
      </c>
      <c r="R13" s="7"/>
      <c r="S13" s="7">
        <f t="shared" si="2"/>
        <v>307181619</v>
      </c>
      <c r="U13" s="8">
        <f t="shared" si="3"/>
        <v>3.0618808721840689E-2</v>
      </c>
    </row>
    <row r="14" spans="1:21">
      <c r="A14" s="1" t="s">
        <v>15</v>
      </c>
      <c r="C14" s="7">
        <v>0</v>
      </c>
      <c r="D14" s="7"/>
      <c r="E14" s="7">
        <v>0</v>
      </c>
      <c r="F14" s="7"/>
      <c r="G14" s="7">
        <v>1496932</v>
      </c>
      <c r="H14" s="7"/>
      <c r="I14" s="7">
        <f t="shared" si="0"/>
        <v>1496932</v>
      </c>
      <c r="K14" s="8">
        <f t="shared" si="1"/>
        <v>-1.78529194634117E-3</v>
      </c>
      <c r="M14" s="7">
        <v>0</v>
      </c>
      <c r="N14" s="7"/>
      <c r="O14" s="7">
        <v>0</v>
      </c>
      <c r="P14" s="7"/>
      <c r="Q14" s="7">
        <v>1496932</v>
      </c>
      <c r="R14" s="7"/>
      <c r="S14" s="7">
        <f t="shared" si="2"/>
        <v>1496932</v>
      </c>
      <c r="U14" s="8">
        <f t="shared" si="3"/>
        <v>1.4920904032868719E-4</v>
      </c>
    </row>
    <row r="15" spans="1:21">
      <c r="A15" s="1" t="s">
        <v>19</v>
      </c>
      <c r="C15" s="7">
        <v>0</v>
      </c>
      <c r="D15" s="7"/>
      <c r="E15" s="7">
        <v>-294304607</v>
      </c>
      <c r="F15" s="7"/>
      <c r="G15" s="7">
        <v>38096638</v>
      </c>
      <c r="H15" s="7"/>
      <c r="I15" s="7">
        <f t="shared" si="0"/>
        <v>-256207969</v>
      </c>
      <c r="K15" s="8">
        <f t="shared" si="1"/>
        <v>0.3055623259066732</v>
      </c>
      <c r="M15" s="7">
        <v>87788500</v>
      </c>
      <c r="N15" s="7"/>
      <c r="O15" s="7">
        <v>268351124</v>
      </c>
      <c r="P15" s="7"/>
      <c r="Q15" s="7">
        <v>38092545</v>
      </c>
      <c r="R15" s="7"/>
      <c r="S15" s="7">
        <f t="shared" si="2"/>
        <v>394232169</v>
      </c>
      <c r="U15" s="8">
        <f t="shared" si="3"/>
        <v>3.9295708558028573E-2</v>
      </c>
    </row>
    <row r="16" spans="1:21">
      <c r="A16" s="1" t="s">
        <v>26</v>
      </c>
      <c r="C16" s="7">
        <v>0</v>
      </c>
      <c r="D16" s="7"/>
      <c r="E16" s="7">
        <v>0</v>
      </c>
      <c r="F16" s="7"/>
      <c r="G16" s="7">
        <v>-323311414</v>
      </c>
      <c r="H16" s="7"/>
      <c r="I16" s="7">
        <f t="shared" si="0"/>
        <v>-323311414</v>
      </c>
      <c r="K16" s="8">
        <f t="shared" si="1"/>
        <v>0.38559217357526981</v>
      </c>
      <c r="M16" s="7">
        <v>55319536</v>
      </c>
      <c r="N16" s="7"/>
      <c r="O16" s="7">
        <v>0</v>
      </c>
      <c r="P16" s="7"/>
      <c r="Q16" s="7">
        <v>-323311414</v>
      </c>
      <c r="R16" s="7"/>
      <c r="S16" s="7">
        <f t="shared" si="2"/>
        <v>-267991878</v>
      </c>
      <c r="U16" s="8">
        <f t="shared" si="3"/>
        <v>-2.6712509941842797E-2</v>
      </c>
    </row>
    <row r="17" spans="1:21">
      <c r="A17" s="1" t="s">
        <v>18</v>
      </c>
      <c r="C17" s="7">
        <v>0</v>
      </c>
      <c r="D17" s="7"/>
      <c r="E17" s="7">
        <v>-28936681</v>
      </c>
      <c r="F17" s="7"/>
      <c r="G17" s="7">
        <v>40417514</v>
      </c>
      <c r="H17" s="7"/>
      <c r="I17" s="7">
        <f t="shared" si="0"/>
        <v>11480833</v>
      </c>
      <c r="K17" s="8">
        <f t="shared" si="1"/>
        <v>-1.3692431381110121E-2</v>
      </c>
      <c r="M17" s="7">
        <v>0</v>
      </c>
      <c r="N17" s="7"/>
      <c r="O17" s="7">
        <v>444258191</v>
      </c>
      <c r="P17" s="7"/>
      <c r="Q17" s="7">
        <v>136489122</v>
      </c>
      <c r="R17" s="7"/>
      <c r="S17" s="7">
        <f t="shared" si="2"/>
        <v>580747313</v>
      </c>
      <c r="U17" s="8">
        <f t="shared" si="3"/>
        <v>5.7886897498479375E-2</v>
      </c>
    </row>
    <row r="18" spans="1:21">
      <c r="A18" s="1" t="s">
        <v>30</v>
      </c>
      <c r="C18" s="7">
        <v>0</v>
      </c>
      <c r="D18" s="7"/>
      <c r="E18" s="7">
        <v>0</v>
      </c>
      <c r="F18" s="7"/>
      <c r="G18" s="7">
        <v>-91086063</v>
      </c>
      <c r="H18" s="7"/>
      <c r="I18" s="7">
        <f t="shared" si="0"/>
        <v>-91086063</v>
      </c>
      <c r="K18" s="8">
        <f t="shared" si="1"/>
        <v>0.10863233246254635</v>
      </c>
      <c r="M18" s="7">
        <v>334453100</v>
      </c>
      <c r="N18" s="7"/>
      <c r="O18" s="7">
        <v>0</v>
      </c>
      <c r="P18" s="7"/>
      <c r="Q18" s="7">
        <v>-100617327</v>
      </c>
      <c r="R18" s="7"/>
      <c r="S18" s="7">
        <f t="shared" si="2"/>
        <v>233835773</v>
      </c>
      <c r="U18" s="8">
        <f t="shared" si="3"/>
        <v>2.33079467095678E-2</v>
      </c>
    </row>
    <row r="19" spans="1:21">
      <c r="A19" s="1" t="s">
        <v>117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K19" s="8">
        <f t="shared" si="1"/>
        <v>0</v>
      </c>
      <c r="M19" s="7">
        <v>0</v>
      </c>
      <c r="N19" s="7"/>
      <c r="O19" s="7">
        <v>0</v>
      </c>
      <c r="P19" s="7"/>
      <c r="Q19" s="7">
        <v>2071467707</v>
      </c>
      <c r="R19" s="7"/>
      <c r="S19" s="7">
        <f t="shared" si="2"/>
        <v>2071467707</v>
      </c>
      <c r="U19" s="8">
        <f t="shared" si="3"/>
        <v>0.20647678627575347</v>
      </c>
    </row>
    <row r="20" spans="1:21">
      <c r="A20" s="1" t="s">
        <v>118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K20" s="8">
        <f t="shared" si="1"/>
        <v>0</v>
      </c>
      <c r="M20" s="7">
        <v>0</v>
      </c>
      <c r="N20" s="7"/>
      <c r="O20" s="7">
        <v>0</v>
      </c>
      <c r="P20" s="7"/>
      <c r="Q20" s="7">
        <v>24575273</v>
      </c>
      <c r="R20" s="7"/>
      <c r="S20" s="7">
        <f t="shared" si="2"/>
        <v>24575273</v>
      </c>
      <c r="U20" s="8">
        <f t="shared" si="3"/>
        <v>2.4495788052800649E-3</v>
      </c>
    </row>
    <row r="21" spans="1:21">
      <c r="A21" s="1" t="s">
        <v>111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8">
        <f t="shared" si="1"/>
        <v>0</v>
      </c>
      <c r="M21" s="7">
        <v>142478700</v>
      </c>
      <c r="N21" s="7"/>
      <c r="O21" s="7">
        <v>0</v>
      </c>
      <c r="P21" s="7"/>
      <c r="Q21" s="7">
        <v>-237223998</v>
      </c>
      <c r="R21" s="7"/>
      <c r="S21" s="7">
        <f t="shared" si="2"/>
        <v>-94745298</v>
      </c>
      <c r="U21" s="8">
        <f t="shared" si="3"/>
        <v>-9.4438858880934382E-3</v>
      </c>
    </row>
    <row r="22" spans="1:21">
      <c r="A22" s="1" t="s">
        <v>27</v>
      </c>
      <c r="C22" s="7">
        <v>0</v>
      </c>
      <c r="D22" s="7"/>
      <c r="E22" s="7">
        <v>-19771654</v>
      </c>
      <c r="F22" s="7"/>
      <c r="G22" s="7">
        <v>0</v>
      </c>
      <c r="H22" s="7"/>
      <c r="I22" s="7">
        <f t="shared" si="0"/>
        <v>-19771654</v>
      </c>
      <c r="K22" s="8">
        <f t="shared" si="1"/>
        <v>2.3580346102591288E-2</v>
      </c>
      <c r="M22" s="7">
        <v>168300000</v>
      </c>
      <c r="N22" s="7"/>
      <c r="O22" s="7">
        <v>-214446406</v>
      </c>
      <c r="P22" s="7"/>
      <c r="Q22" s="7">
        <v>9543049</v>
      </c>
      <c r="R22" s="7"/>
      <c r="S22" s="7">
        <f t="shared" si="2"/>
        <v>-36603357</v>
      </c>
      <c r="U22" s="8">
        <f t="shared" si="3"/>
        <v>-3.6484969061910196E-3</v>
      </c>
    </row>
    <row r="23" spans="1:21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K23" s="8">
        <f t="shared" si="1"/>
        <v>0</v>
      </c>
      <c r="M23" s="7">
        <v>0</v>
      </c>
      <c r="N23" s="7"/>
      <c r="O23" s="7">
        <v>0</v>
      </c>
      <c r="P23" s="7"/>
      <c r="Q23" s="7">
        <v>599556149</v>
      </c>
      <c r="R23" s="7"/>
      <c r="S23" s="7">
        <f t="shared" si="2"/>
        <v>599556149</v>
      </c>
      <c r="U23" s="8">
        <f t="shared" si="3"/>
        <v>5.9761697669268476E-2</v>
      </c>
    </row>
    <row r="24" spans="1:21">
      <c r="A24" s="1" t="s">
        <v>120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8">
        <f t="shared" si="1"/>
        <v>0</v>
      </c>
      <c r="M24" s="7">
        <v>0</v>
      </c>
      <c r="N24" s="7"/>
      <c r="O24" s="7">
        <v>0</v>
      </c>
      <c r="P24" s="7"/>
      <c r="Q24" s="7">
        <v>210412113</v>
      </c>
      <c r="R24" s="7"/>
      <c r="S24" s="7">
        <f t="shared" si="2"/>
        <v>210412113</v>
      </c>
      <c r="U24" s="8">
        <f t="shared" si="3"/>
        <v>2.0973156732744899E-2</v>
      </c>
    </row>
    <row r="25" spans="1:21">
      <c r="A25" s="1" t="s">
        <v>99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K25" s="8">
        <f t="shared" si="1"/>
        <v>0</v>
      </c>
      <c r="M25" s="7">
        <v>193275600</v>
      </c>
      <c r="N25" s="7"/>
      <c r="O25" s="7">
        <v>0</v>
      </c>
      <c r="P25" s="7"/>
      <c r="Q25" s="7">
        <v>-604980566</v>
      </c>
      <c r="R25" s="7"/>
      <c r="S25" s="7">
        <f t="shared" si="2"/>
        <v>-411704966</v>
      </c>
      <c r="U25" s="8">
        <f t="shared" si="3"/>
        <v>-4.1037336950118505E-2</v>
      </c>
    </row>
    <row r="26" spans="1:21">
      <c r="A26" s="1" t="s">
        <v>24</v>
      </c>
      <c r="C26" s="7">
        <v>0</v>
      </c>
      <c r="D26" s="7"/>
      <c r="E26" s="7">
        <v>502340461</v>
      </c>
      <c r="F26" s="7"/>
      <c r="G26" s="7">
        <v>0</v>
      </c>
      <c r="H26" s="7"/>
      <c r="I26" s="7">
        <f t="shared" si="0"/>
        <v>502340461</v>
      </c>
      <c r="K26" s="8">
        <f t="shared" si="1"/>
        <v>-0.59910829573060809</v>
      </c>
      <c r="M26" s="7">
        <v>192906000</v>
      </c>
      <c r="N26" s="7"/>
      <c r="O26" s="7">
        <v>323839174</v>
      </c>
      <c r="P26" s="7"/>
      <c r="Q26" s="7">
        <v>-28055863</v>
      </c>
      <c r="R26" s="7"/>
      <c r="S26" s="7">
        <f t="shared" si="2"/>
        <v>488689311</v>
      </c>
      <c r="U26" s="8">
        <f t="shared" si="3"/>
        <v>4.8710872045755832E-2</v>
      </c>
    </row>
    <row r="27" spans="1:21">
      <c r="A27" s="1" t="s">
        <v>121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K27" s="8">
        <f t="shared" si="1"/>
        <v>0</v>
      </c>
      <c r="M27" s="7">
        <v>0</v>
      </c>
      <c r="N27" s="7"/>
      <c r="O27" s="7">
        <v>0</v>
      </c>
      <c r="P27" s="7"/>
      <c r="Q27" s="7">
        <v>0</v>
      </c>
      <c r="R27" s="7"/>
      <c r="S27" s="7">
        <f t="shared" si="2"/>
        <v>0</v>
      </c>
      <c r="U27" s="8">
        <f t="shared" si="3"/>
        <v>0</v>
      </c>
    </row>
    <row r="28" spans="1:21">
      <c r="A28" s="1" t="s">
        <v>28</v>
      </c>
      <c r="C28" s="7">
        <v>0</v>
      </c>
      <c r="D28" s="7"/>
      <c r="E28" s="7">
        <v>71687010</v>
      </c>
      <c r="F28" s="7"/>
      <c r="G28" s="7">
        <v>0</v>
      </c>
      <c r="H28" s="7"/>
      <c r="I28" s="7">
        <f t="shared" si="0"/>
        <v>71687010</v>
      </c>
      <c r="K28" s="8">
        <f t="shared" si="1"/>
        <v>-8.5496362967909648E-2</v>
      </c>
      <c r="M28" s="7">
        <v>0</v>
      </c>
      <c r="N28" s="7"/>
      <c r="O28" s="7">
        <v>-140396456</v>
      </c>
      <c r="P28" s="7"/>
      <c r="Q28" s="7">
        <v>-64003605</v>
      </c>
      <c r="R28" s="7"/>
      <c r="S28" s="7">
        <f t="shared" si="2"/>
        <v>-204400061</v>
      </c>
      <c r="U28" s="8">
        <f t="shared" si="3"/>
        <v>-2.0373896038654478E-2</v>
      </c>
    </row>
    <row r="29" spans="1:21">
      <c r="A29" s="1" t="s">
        <v>122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K29" s="8">
        <f t="shared" si="1"/>
        <v>0</v>
      </c>
      <c r="M29" s="7">
        <v>0</v>
      </c>
      <c r="N29" s="7"/>
      <c r="O29" s="7">
        <v>0</v>
      </c>
      <c r="P29" s="7"/>
      <c r="Q29" s="7">
        <v>228575179</v>
      </c>
      <c r="R29" s="7"/>
      <c r="S29" s="7">
        <f t="shared" si="2"/>
        <v>228575179</v>
      </c>
      <c r="U29" s="8">
        <f t="shared" si="3"/>
        <v>2.2783588767925262E-2</v>
      </c>
    </row>
    <row r="30" spans="1:21">
      <c r="A30" s="1" t="s">
        <v>102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K30" s="8">
        <f t="shared" si="1"/>
        <v>0</v>
      </c>
      <c r="M30" s="7">
        <v>324426000</v>
      </c>
      <c r="N30" s="7"/>
      <c r="O30" s="7">
        <v>0</v>
      </c>
      <c r="P30" s="7"/>
      <c r="Q30" s="7">
        <v>-349129373</v>
      </c>
      <c r="R30" s="7"/>
      <c r="S30" s="7">
        <f t="shared" si="2"/>
        <v>-24703373</v>
      </c>
      <c r="U30" s="8">
        <f t="shared" si="3"/>
        <v>-2.4623473733019286E-3</v>
      </c>
    </row>
    <row r="31" spans="1:21">
      <c r="A31" s="1" t="s">
        <v>123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K31" s="8">
        <f t="shared" si="1"/>
        <v>0</v>
      </c>
      <c r="M31" s="7">
        <v>0</v>
      </c>
      <c r="N31" s="7"/>
      <c r="O31" s="7">
        <v>0</v>
      </c>
      <c r="P31" s="7"/>
      <c r="Q31" s="7">
        <v>163642469</v>
      </c>
      <c r="R31" s="7"/>
      <c r="S31" s="7">
        <f t="shared" si="2"/>
        <v>163642469</v>
      </c>
      <c r="U31" s="8">
        <f t="shared" si="3"/>
        <v>1.6311319255989547E-2</v>
      </c>
    </row>
    <row r="32" spans="1:21">
      <c r="A32" s="1" t="s">
        <v>124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K32" s="8">
        <f t="shared" si="1"/>
        <v>0</v>
      </c>
      <c r="M32" s="7">
        <v>0</v>
      </c>
      <c r="N32" s="7"/>
      <c r="O32" s="7">
        <v>0</v>
      </c>
      <c r="P32" s="7"/>
      <c r="Q32" s="7">
        <v>206147440</v>
      </c>
      <c r="R32" s="7"/>
      <c r="S32" s="7">
        <f t="shared" si="2"/>
        <v>206147440</v>
      </c>
      <c r="U32" s="8">
        <f t="shared" si="3"/>
        <v>2.0548068775746411E-2</v>
      </c>
    </row>
    <row r="33" spans="1:21">
      <c r="A33" s="1" t="s">
        <v>104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K33" s="8">
        <f t="shared" si="1"/>
        <v>0</v>
      </c>
      <c r="M33" s="7">
        <v>261745200</v>
      </c>
      <c r="N33" s="7"/>
      <c r="O33" s="7">
        <v>0</v>
      </c>
      <c r="P33" s="7"/>
      <c r="Q33" s="7">
        <v>-201812016</v>
      </c>
      <c r="R33" s="7"/>
      <c r="S33" s="7">
        <f t="shared" si="2"/>
        <v>59933184</v>
      </c>
      <c r="U33" s="8">
        <f t="shared" si="3"/>
        <v>5.9739339318570454E-3</v>
      </c>
    </row>
    <row r="34" spans="1:21">
      <c r="A34" s="1" t="s">
        <v>125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K34" s="8">
        <f t="shared" si="1"/>
        <v>0</v>
      </c>
      <c r="M34" s="7">
        <v>0</v>
      </c>
      <c r="N34" s="7"/>
      <c r="O34" s="7">
        <v>0</v>
      </c>
      <c r="P34" s="7"/>
      <c r="Q34" s="7">
        <v>630217678</v>
      </c>
      <c r="R34" s="7"/>
      <c r="S34" s="7">
        <f t="shared" si="2"/>
        <v>630217678</v>
      </c>
      <c r="U34" s="8">
        <f t="shared" si="3"/>
        <v>6.2817933568494494E-2</v>
      </c>
    </row>
    <row r="35" spans="1:21">
      <c r="A35" s="1" t="s">
        <v>126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8">
        <f t="shared" si="1"/>
        <v>0</v>
      </c>
      <c r="M35" s="7">
        <v>0</v>
      </c>
      <c r="N35" s="7"/>
      <c r="O35" s="7">
        <v>0</v>
      </c>
      <c r="P35" s="7"/>
      <c r="Q35" s="7">
        <v>115768870</v>
      </c>
      <c r="R35" s="7"/>
      <c r="S35" s="7">
        <f t="shared" si="2"/>
        <v>115768870</v>
      </c>
      <c r="U35" s="8">
        <f t="shared" si="3"/>
        <v>1.1539443336528678E-2</v>
      </c>
    </row>
    <row r="36" spans="1:21">
      <c r="A36" s="1" t="s">
        <v>127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K36" s="8">
        <f t="shared" si="1"/>
        <v>0</v>
      </c>
      <c r="M36" s="7">
        <v>0</v>
      </c>
      <c r="N36" s="7"/>
      <c r="O36" s="7">
        <v>0</v>
      </c>
      <c r="P36" s="7"/>
      <c r="Q36" s="7">
        <v>1457029910</v>
      </c>
      <c r="R36" s="7"/>
      <c r="S36" s="7">
        <f t="shared" si="2"/>
        <v>1457029910</v>
      </c>
      <c r="U36" s="8">
        <f t="shared" si="3"/>
        <v>0.14523173704703587</v>
      </c>
    </row>
    <row r="37" spans="1:21">
      <c r="A37" s="1" t="s">
        <v>128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K37" s="8">
        <f t="shared" si="1"/>
        <v>0</v>
      </c>
      <c r="M37" s="7">
        <v>0</v>
      </c>
      <c r="N37" s="7"/>
      <c r="O37" s="7">
        <v>0</v>
      </c>
      <c r="P37" s="7"/>
      <c r="Q37" s="7">
        <v>-374760354</v>
      </c>
      <c r="R37" s="7"/>
      <c r="S37" s="7">
        <f t="shared" si="2"/>
        <v>-374760354</v>
      </c>
      <c r="U37" s="8">
        <f t="shared" si="3"/>
        <v>-3.735482491761756E-2</v>
      </c>
    </row>
    <row r="38" spans="1:21">
      <c r="A38" s="1" t="s">
        <v>108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K38" s="8">
        <f t="shared" si="1"/>
        <v>0</v>
      </c>
      <c r="M38" s="7">
        <v>73541000</v>
      </c>
      <c r="N38" s="7"/>
      <c r="O38" s="7">
        <v>0</v>
      </c>
      <c r="P38" s="7"/>
      <c r="Q38" s="7">
        <v>-164909799</v>
      </c>
      <c r="R38" s="7"/>
      <c r="S38" s="7">
        <f t="shared" si="2"/>
        <v>-91368799</v>
      </c>
      <c r="U38" s="8">
        <f t="shared" si="3"/>
        <v>-9.1073280648517867E-3</v>
      </c>
    </row>
    <row r="39" spans="1:21">
      <c r="A39" s="1" t="s">
        <v>129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K39" s="8">
        <f t="shared" si="1"/>
        <v>0</v>
      </c>
      <c r="M39" s="7">
        <v>0</v>
      </c>
      <c r="N39" s="7"/>
      <c r="O39" s="7">
        <v>0</v>
      </c>
      <c r="P39" s="7"/>
      <c r="Q39" s="7">
        <v>101035891</v>
      </c>
      <c r="R39" s="7"/>
      <c r="S39" s="7">
        <f t="shared" si="2"/>
        <v>101035891</v>
      </c>
      <c r="U39" s="8">
        <f t="shared" si="3"/>
        <v>1.0070910592374166E-2</v>
      </c>
    </row>
    <row r="40" spans="1:21">
      <c r="A40" s="1" t="s">
        <v>130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K40" s="8">
        <f t="shared" si="1"/>
        <v>0</v>
      </c>
      <c r="M40" s="7">
        <v>0</v>
      </c>
      <c r="N40" s="7"/>
      <c r="O40" s="7">
        <v>0</v>
      </c>
      <c r="P40" s="7"/>
      <c r="Q40" s="7">
        <v>4726406391</v>
      </c>
      <c r="R40" s="7"/>
      <c r="S40" s="7">
        <f t="shared" si="2"/>
        <v>4726406391</v>
      </c>
      <c r="U40" s="8">
        <f t="shared" si="3"/>
        <v>0.47111195552268503</v>
      </c>
    </row>
    <row r="41" spans="1:21">
      <c r="A41" s="1" t="s">
        <v>15</v>
      </c>
      <c r="C41" s="7">
        <v>0</v>
      </c>
      <c r="D41" s="7"/>
      <c r="E41" s="7">
        <v>-155010334</v>
      </c>
      <c r="F41" s="7"/>
      <c r="G41" s="7">
        <v>0</v>
      </c>
      <c r="H41" s="7"/>
      <c r="I41" s="7">
        <f t="shared" si="0"/>
        <v>-155010334</v>
      </c>
      <c r="K41" s="8">
        <f t="shared" si="1"/>
        <v>0.18487058923842556</v>
      </c>
      <c r="M41" s="7">
        <v>0</v>
      </c>
      <c r="N41" s="7"/>
      <c r="O41" s="7">
        <v>-155010334</v>
      </c>
      <c r="P41" s="7"/>
      <c r="Q41" s="7">
        <v>0</v>
      </c>
      <c r="R41" s="7"/>
      <c r="S41" s="7">
        <f t="shared" si="2"/>
        <v>-155010334</v>
      </c>
      <c r="U41" s="8">
        <f t="shared" si="3"/>
        <v>-1.5450897687516382E-2</v>
      </c>
    </row>
    <row r="42" spans="1:21">
      <c r="A42" s="1" t="s">
        <v>25</v>
      </c>
      <c r="C42" s="7">
        <v>0</v>
      </c>
      <c r="D42" s="7"/>
      <c r="E42" s="7">
        <v>-122405030</v>
      </c>
      <c r="F42" s="7"/>
      <c r="G42" s="7">
        <v>0</v>
      </c>
      <c r="H42" s="7"/>
      <c r="I42" s="7">
        <f t="shared" si="0"/>
        <v>-122405030</v>
      </c>
      <c r="K42" s="8">
        <f t="shared" si="1"/>
        <v>0.14598439625223411</v>
      </c>
      <c r="M42" s="7">
        <v>0</v>
      </c>
      <c r="N42" s="7"/>
      <c r="O42" s="7">
        <v>-177868749</v>
      </c>
      <c r="P42" s="7"/>
      <c r="Q42" s="7">
        <v>0</v>
      </c>
      <c r="R42" s="7"/>
      <c r="S42" s="7">
        <f t="shared" si="2"/>
        <v>-177868749</v>
      </c>
      <c r="U42" s="8">
        <f t="shared" si="3"/>
        <v>-1.7729345984155688E-2</v>
      </c>
    </row>
    <row r="43" spans="1:21">
      <c r="A43" s="1" t="s">
        <v>17</v>
      </c>
      <c r="C43" s="7">
        <v>0</v>
      </c>
      <c r="D43" s="7"/>
      <c r="E43" s="7">
        <v>-68421852</v>
      </c>
      <c r="F43" s="7"/>
      <c r="G43" s="7">
        <v>0</v>
      </c>
      <c r="H43" s="7"/>
      <c r="I43" s="7">
        <f t="shared" si="0"/>
        <v>-68421852</v>
      </c>
      <c r="K43" s="8">
        <f t="shared" si="1"/>
        <v>8.1602224636354539E-2</v>
      </c>
      <c r="M43" s="7">
        <v>0</v>
      </c>
      <c r="N43" s="7"/>
      <c r="O43" s="7">
        <v>-280845461</v>
      </c>
      <c r="P43" s="7"/>
      <c r="Q43" s="7">
        <v>0</v>
      </c>
      <c r="R43" s="7"/>
      <c r="S43" s="7">
        <f t="shared" si="2"/>
        <v>-280845461</v>
      </c>
      <c r="U43" s="8">
        <f t="shared" si="3"/>
        <v>-2.7993710947777022E-2</v>
      </c>
    </row>
    <row r="44" spans="1:21">
      <c r="A44" s="1" t="s">
        <v>34</v>
      </c>
      <c r="C44" s="7">
        <v>0</v>
      </c>
      <c r="D44" s="7"/>
      <c r="E44" s="7">
        <v>29456555</v>
      </c>
      <c r="F44" s="7"/>
      <c r="G44" s="7">
        <v>0</v>
      </c>
      <c r="H44" s="7"/>
      <c r="I44" s="7">
        <f t="shared" si="0"/>
        <v>29456555</v>
      </c>
      <c r="K44" s="8">
        <f t="shared" si="1"/>
        <v>-3.513088798185604E-2</v>
      </c>
      <c r="M44" s="7">
        <v>0</v>
      </c>
      <c r="N44" s="7"/>
      <c r="O44" s="7">
        <v>29456555</v>
      </c>
      <c r="P44" s="7"/>
      <c r="Q44" s="7">
        <v>0</v>
      </c>
      <c r="R44" s="7"/>
      <c r="S44" s="7">
        <f t="shared" si="2"/>
        <v>29456555</v>
      </c>
      <c r="U44" s="8">
        <f t="shared" si="3"/>
        <v>2.9361282295649986E-3</v>
      </c>
    </row>
    <row r="45" spans="1:21">
      <c r="A45" s="1" t="s">
        <v>32</v>
      </c>
      <c r="C45" s="7">
        <v>0</v>
      </c>
      <c r="D45" s="7"/>
      <c r="E45" s="7">
        <v>6027215</v>
      </c>
      <c r="F45" s="7"/>
      <c r="G45" s="7">
        <v>0</v>
      </c>
      <c r="H45" s="7"/>
      <c r="I45" s="7">
        <f t="shared" si="0"/>
        <v>6027215</v>
      </c>
      <c r="K45" s="8">
        <f t="shared" si="1"/>
        <v>-7.1882613227365671E-3</v>
      </c>
      <c r="M45" s="7">
        <v>0</v>
      </c>
      <c r="N45" s="7"/>
      <c r="O45" s="7">
        <v>57695925</v>
      </c>
      <c r="P45" s="7"/>
      <c r="Q45" s="7">
        <v>0</v>
      </c>
      <c r="R45" s="7"/>
      <c r="S45" s="7">
        <f t="shared" si="2"/>
        <v>57695925</v>
      </c>
      <c r="U45" s="8">
        <f t="shared" si="3"/>
        <v>5.7509316389294319E-3</v>
      </c>
    </row>
    <row r="46" spans="1:21">
      <c r="A46" s="1" t="s">
        <v>33</v>
      </c>
      <c r="C46" s="7">
        <v>0</v>
      </c>
      <c r="D46" s="7"/>
      <c r="E46" s="7">
        <v>158973104</v>
      </c>
      <c r="F46" s="7"/>
      <c r="G46" s="7">
        <v>0</v>
      </c>
      <c r="H46" s="7"/>
      <c r="I46" s="7">
        <f t="shared" si="0"/>
        <v>158973104</v>
      </c>
      <c r="K46" s="8">
        <f t="shared" si="1"/>
        <v>-0.18959672333550037</v>
      </c>
      <c r="M46" s="7">
        <v>0</v>
      </c>
      <c r="N46" s="7"/>
      <c r="O46" s="7">
        <v>158973104</v>
      </c>
      <c r="P46" s="7"/>
      <c r="Q46" s="7">
        <v>0</v>
      </c>
      <c r="R46" s="7"/>
      <c r="S46" s="7">
        <f t="shared" si="2"/>
        <v>158973104</v>
      </c>
      <c r="U46" s="8">
        <f t="shared" si="3"/>
        <v>1.5845892990404765E-2</v>
      </c>
    </row>
    <row r="47" spans="1:21">
      <c r="A47" s="1" t="s">
        <v>20</v>
      </c>
      <c r="C47" s="7">
        <v>0</v>
      </c>
      <c r="D47" s="7"/>
      <c r="E47" s="7">
        <v>-30878397</v>
      </c>
      <c r="F47" s="7"/>
      <c r="G47" s="7">
        <v>0</v>
      </c>
      <c r="H47" s="7"/>
      <c r="I47" s="7">
        <f t="shared" si="0"/>
        <v>-30878397</v>
      </c>
      <c r="K47" s="8">
        <f t="shared" si="1"/>
        <v>3.6826625043773098E-2</v>
      </c>
      <c r="M47" s="7">
        <v>0</v>
      </c>
      <c r="N47" s="7"/>
      <c r="O47" s="7">
        <v>-50292955</v>
      </c>
      <c r="P47" s="7"/>
      <c r="Q47" s="7">
        <v>0</v>
      </c>
      <c r="R47" s="7"/>
      <c r="S47" s="7">
        <f t="shared" si="2"/>
        <v>-50292955</v>
      </c>
      <c r="U47" s="8">
        <f t="shared" si="3"/>
        <v>-5.0130290159097748E-3</v>
      </c>
    </row>
    <row r="48" spans="1:21" ht="24.75" thickBot="1">
      <c r="C48" s="20">
        <f>SUM(C8:C47)</f>
        <v>0</v>
      </c>
      <c r="D48" s="7"/>
      <c r="E48" s="20">
        <f>SUM(E8:E47)</f>
        <v>152007880</v>
      </c>
      <c r="F48" s="7"/>
      <c r="G48" s="20">
        <f>SUM(G8:G47)</f>
        <v>-990488109</v>
      </c>
      <c r="H48" s="7"/>
      <c r="I48" s="20">
        <f>SUM(I8:I47)</f>
        <v>-838480229</v>
      </c>
      <c r="J48" s="4"/>
      <c r="K48" s="17">
        <f>SUM(K8:K47)</f>
        <v>1.0000000000000002</v>
      </c>
      <c r="M48" s="6">
        <f>SUM(M8:M47)</f>
        <v>2479128328</v>
      </c>
      <c r="N48" s="5"/>
      <c r="O48" s="6">
        <f>SUM(O8:O47)</f>
        <v>-37593819</v>
      </c>
      <c r="P48" s="5"/>
      <c r="Q48" s="6">
        <f>SUM(Q8:Q47)</f>
        <v>7590913905</v>
      </c>
      <c r="R48" s="5"/>
      <c r="S48" s="6">
        <f>SUM(S8:S47)</f>
        <v>10032448414</v>
      </c>
      <c r="U48" s="17">
        <f>SUM(U8:U47)</f>
        <v>1</v>
      </c>
    </row>
    <row r="49" spans="3:17" ht="24.75" thickTop="1">
      <c r="C49" s="7"/>
      <c r="D49" s="7"/>
      <c r="E49" s="7"/>
      <c r="F49" s="7"/>
      <c r="G49" s="7"/>
      <c r="H49" s="7"/>
      <c r="I49" s="7"/>
      <c r="J49" s="4"/>
      <c r="K49" s="4"/>
      <c r="M49" s="5"/>
      <c r="O49" s="5"/>
      <c r="Q49" s="5"/>
    </row>
    <row r="50" spans="3:17">
      <c r="C50" s="7"/>
      <c r="D50" s="7"/>
      <c r="E50" s="7"/>
      <c r="F50" s="7"/>
      <c r="G50" s="7"/>
      <c r="H50" s="7"/>
      <c r="I50" s="7"/>
      <c r="J50" s="4"/>
      <c r="K50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27"/>
  <sheetViews>
    <sheetView rightToLeft="1" workbookViewId="0">
      <selection activeCell="C21" sqref="C21"/>
    </sheetView>
  </sheetViews>
  <sheetFormatPr defaultRowHeight="2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24" width="9.140625" style="1"/>
    <col min="25" max="25" width="8.42578125" style="1" customWidth="1"/>
    <col min="26" max="16384" width="9.140625" style="1"/>
  </cols>
  <sheetData>
    <row r="2" spans="1:20" ht="24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ht="24.7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0" ht="24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20" ht="24.75">
      <c r="A6" s="23" t="s">
        <v>79</v>
      </c>
      <c r="C6" s="24" t="s">
        <v>77</v>
      </c>
      <c r="D6" s="24" t="s">
        <v>77</v>
      </c>
      <c r="E6" s="24" t="s">
        <v>77</v>
      </c>
      <c r="F6" s="24" t="s">
        <v>77</v>
      </c>
      <c r="G6" s="24" t="s">
        <v>77</v>
      </c>
      <c r="H6" s="24" t="s">
        <v>77</v>
      </c>
      <c r="I6" s="24" t="s">
        <v>77</v>
      </c>
      <c r="K6" s="24" t="s">
        <v>78</v>
      </c>
      <c r="L6" s="24" t="s">
        <v>78</v>
      </c>
      <c r="M6" s="24" t="s">
        <v>78</v>
      </c>
      <c r="N6" s="24" t="s">
        <v>78</v>
      </c>
      <c r="O6" s="24" t="s">
        <v>78</v>
      </c>
      <c r="P6" s="24" t="s">
        <v>78</v>
      </c>
      <c r="Q6" s="24" t="s">
        <v>78</v>
      </c>
    </row>
    <row r="7" spans="1:20" ht="24.75">
      <c r="A7" s="24" t="s">
        <v>79</v>
      </c>
      <c r="C7" s="24" t="s">
        <v>141</v>
      </c>
      <c r="E7" s="24" t="s">
        <v>138</v>
      </c>
      <c r="G7" s="24" t="s">
        <v>139</v>
      </c>
      <c r="I7" s="24" t="s">
        <v>142</v>
      </c>
      <c r="K7" s="24" t="s">
        <v>141</v>
      </c>
      <c r="M7" s="24" t="s">
        <v>138</v>
      </c>
      <c r="O7" s="24" t="s">
        <v>139</v>
      </c>
      <c r="Q7" s="24" t="s">
        <v>142</v>
      </c>
    </row>
    <row r="8" spans="1:20">
      <c r="A8" s="1" t="s">
        <v>48</v>
      </c>
      <c r="C8" s="18">
        <v>0</v>
      </c>
      <c r="D8" s="4"/>
      <c r="E8" s="18">
        <v>0</v>
      </c>
      <c r="F8" s="4"/>
      <c r="G8" s="18">
        <v>736128133</v>
      </c>
      <c r="H8" s="4"/>
      <c r="I8" s="18">
        <f>C8+E8+G8</f>
        <v>736128133</v>
      </c>
      <c r="J8" s="4"/>
      <c r="K8" s="18">
        <v>0</v>
      </c>
      <c r="L8" s="4"/>
      <c r="M8" s="18">
        <v>0</v>
      </c>
      <c r="N8" s="4"/>
      <c r="O8" s="18">
        <v>771522619</v>
      </c>
      <c r="P8" s="4"/>
      <c r="Q8" s="18">
        <f>K8+M8+O8</f>
        <v>771522619</v>
      </c>
      <c r="R8" s="4"/>
      <c r="S8" s="4"/>
      <c r="T8" s="4"/>
    </row>
    <row r="9" spans="1:20">
      <c r="A9" s="1" t="s">
        <v>131</v>
      </c>
      <c r="C9" s="18">
        <v>0</v>
      </c>
      <c r="D9" s="4"/>
      <c r="E9" s="18">
        <v>0</v>
      </c>
      <c r="F9" s="4"/>
      <c r="G9" s="18">
        <v>0</v>
      </c>
      <c r="H9" s="4"/>
      <c r="I9" s="18">
        <f t="shared" ref="I9:I19" si="0">C9+E9+G9</f>
        <v>0</v>
      </c>
      <c r="J9" s="4"/>
      <c r="K9" s="18">
        <v>0</v>
      </c>
      <c r="L9" s="4"/>
      <c r="M9" s="18">
        <v>0</v>
      </c>
      <c r="N9" s="4"/>
      <c r="O9" s="18">
        <v>58678522</v>
      </c>
      <c r="P9" s="4"/>
      <c r="Q9" s="18">
        <f t="shared" ref="Q9:Q19" si="1">K9+M9+O9</f>
        <v>58678522</v>
      </c>
      <c r="R9" s="4"/>
      <c r="S9" s="4"/>
      <c r="T9" s="4"/>
    </row>
    <row r="10" spans="1:20">
      <c r="A10" s="1" t="s">
        <v>85</v>
      </c>
      <c r="C10" s="18">
        <v>0</v>
      </c>
      <c r="D10" s="4"/>
      <c r="E10" s="18">
        <v>0</v>
      </c>
      <c r="F10" s="4"/>
      <c r="G10" s="18">
        <v>0</v>
      </c>
      <c r="H10" s="4"/>
      <c r="I10" s="18">
        <f t="shared" si="0"/>
        <v>0</v>
      </c>
      <c r="J10" s="4"/>
      <c r="K10" s="18">
        <v>437396737</v>
      </c>
      <c r="L10" s="4"/>
      <c r="M10" s="18">
        <v>0</v>
      </c>
      <c r="N10" s="4"/>
      <c r="O10" s="18">
        <v>231794853</v>
      </c>
      <c r="P10" s="4"/>
      <c r="Q10" s="18">
        <f t="shared" si="1"/>
        <v>669191590</v>
      </c>
      <c r="R10" s="4"/>
      <c r="S10" s="4"/>
      <c r="T10" s="4"/>
    </row>
    <row r="11" spans="1:20">
      <c r="A11" s="1" t="s">
        <v>87</v>
      </c>
      <c r="C11" s="18">
        <v>0</v>
      </c>
      <c r="D11" s="4"/>
      <c r="E11" s="18">
        <v>0</v>
      </c>
      <c r="F11" s="4"/>
      <c r="G11" s="18">
        <v>0</v>
      </c>
      <c r="H11" s="4"/>
      <c r="I11" s="18">
        <f t="shared" si="0"/>
        <v>0</v>
      </c>
      <c r="J11" s="4"/>
      <c r="K11" s="18">
        <v>78486435</v>
      </c>
      <c r="L11" s="4"/>
      <c r="M11" s="18">
        <v>0</v>
      </c>
      <c r="N11" s="4"/>
      <c r="O11" s="18">
        <v>34659970</v>
      </c>
      <c r="P11" s="4"/>
      <c r="Q11" s="18">
        <f t="shared" si="1"/>
        <v>113146405</v>
      </c>
      <c r="R11" s="4"/>
      <c r="S11" s="4"/>
      <c r="T11" s="4"/>
    </row>
    <row r="12" spans="1:20">
      <c r="A12" s="1" t="s">
        <v>132</v>
      </c>
      <c r="C12" s="18">
        <v>0</v>
      </c>
      <c r="D12" s="4"/>
      <c r="E12" s="18">
        <v>0</v>
      </c>
      <c r="F12" s="4"/>
      <c r="G12" s="18">
        <v>0</v>
      </c>
      <c r="H12" s="4"/>
      <c r="I12" s="18">
        <f t="shared" si="0"/>
        <v>0</v>
      </c>
      <c r="J12" s="4"/>
      <c r="K12" s="18">
        <v>0</v>
      </c>
      <c r="L12" s="4"/>
      <c r="M12" s="18">
        <v>0</v>
      </c>
      <c r="N12" s="4"/>
      <c r="O12" s="18">
        <v>153953523</v>
      </c>
      <c r="P12" s="4"/>
      <c r="Q12" s="18">
        <f t="shared" si="1"/>
        <v>153953523</v>
      </c>
      <c r="R12" s="4"/>
      <c r="S12" s="4"/>
      <c r="T12" s="4"/>
    </row>
    <row r="13" spans="1:20">
      <c r="A13" s="1" t="s">
        <v>133</v>
      </c>
      <c r="C13" s="18">
        <v>0</v>
      </c>
      <c r="D13" s="4"/>
      <c r="E13" s="18">
        <v>0</v>
      </c>
      <c r="F13" s="4"/>
      <c r="G13" s="18">
        <v>0</v>
      </c>
      <c r="H13" s="4"/>
      <c r="I13" s="18">
        <f t="shared" si="0"/>
        <v>0</v>
      </c>
      <c r="J13" s="4"/>
      <c r="K13" s="18">
        <v>0</v>
      </c>
      <c r="L13" s="4"/>
      <c r="M13" s="18">
        <v>0</v>
      </c>
      <c r="N13" s="4"/>
      <c r="O13" s="18">
        <v>157723180</v>
      </c>
      <c r="P13" s="4"/>
      <c r="Q13" s="18">
        <f t="shared" si="1"/>
        <v>157723180</v>
      </c>
      <c r="R13" s="4"/>
      <c r="S13" s="4"/>
      <c r="T13" s="4"/>
    </row>
    <row r="14" spans="1:20">
      <c r="A14" s="1" t="s">
        <v>134</v>
      </c>
      <c r="C14" s="18">
        <v>0</v>
      </c>
      <c r="D14" s="4"/>
      <c r="E14" s="18">
        <v>0</v>
      </c>
      <c r="F14" s="4"/>
      <c r="G14" s="18">
        <v>0</v>
      </c>
      <c r="H14" s="4"/>
      <c r="I14" s="18">
        <f t="shared" si="0"/>
        <v>0</v>
      </c>
      <c r="J14" s="4"/>
      <c r="K14" s="18">
        <v>0</v>
      </c>
      <c r="L14" s="4"/>
      <c r="M14" s="18">
        <v>0</v>
      </c>
      <c r="N14" s="4"/>
      <c r="O14" s="18">
        <v>60913725</v>
      </c>
      <c r="P14" s="4"/>
      <c r="Q14" s="18">
        <f t="shared" si="1"/>
        <v>60913725</v>
      </c>
      <c r="R14" s="4"/>
      <c r="S14" s="4"/>
      <c r="T14" s="4"/>
    </row>
    <row r="15" spans="1:20">
      <c r="A15" s="1" t="s">
        <v>135</v>
      </c>
      <c r="C15" s="18">
        <v>0</v>
      </c>
      <c r="D15" s="4"/>
      <c r="E15" s="18">
        <v>0</v>
      </c>
      <c r="F15" s="4"/>
      <c r="G15" s="18">
        <v>0</v>
      </c>
      <c r="H15" s="4"/>
      <c r="I15" s="18">
        <f t="shared" si="0"/>
        <v>0</v>
      </c>
      <c r="J15" s="4"/>
      <c r="K15" s="18">
        <v>0</v>
      </c>
      <c r="L15" s="4"/>
      <c r="M15" s="18">
        <v>0</v>
      </c>
      <c r="N15" s="4"/>
      <c r="O15" s="18">
        <v>1019686994</v>
      </c>
      <c r="P15" s="4"/>
      <c r="Q15" s="18">
        <f t="shared" si="1"/>
        <v>1019686994</v>
      </c>
      <c r="R15" s="4"/>
      <c r="S15" s="4"/>
      <c r="T15" s="4"/>
    </row>
    <row r="16" spans="1:20">
      <c r="A16" s="1" t="s">
        <v>136</v>
      </c>
      <c r="C16" s="18">
        <v>0</v>
      </c>
      <c r="D16" s="4"/>
      <c r="E16" s="18">
        <v>0</v>
      </c>
      <c r="F16" s="4"/>
      <c r="G16" s="18">
        <v>0</v>
      </c>
      <c r="H16" s="4"/>
      <c r="I16" s="18">
        <f t="shared" si="0"/>
        <v>0</v>
      </c>
      <c r="J16" s="4"/>
      <c r="K16" s="18">
        <v>0</v>
      </c>
      <c r="L16" s="4"/>
      <c r="M16" s="18">
        <v>0</v>
      </c>
      <c r="N16" s="4"/>
      <c r="O16" s="18">
        <v>288179757</v>
      </c>
      <c r="P16" s="4"/>
      <c r="Q16" s="18">
        <f t="shared" si="1"/>
        <v>288179757</v>
      </c>
      <c r="R16" s="4"/>
      <c r="S16" s="4"/>
      <c r="T16" s="4"/>
    </row>
    <row r="17" spans="1:20">
      <c r="A17" s="1" t="s">
        <v>53</v>
      </c>
      <c r="C17" s="18">
        <v>181489509</v>
      </c>
      <c r="D17" s="4"/>
      <c r="E17" s="18">
        <v>111753084</v>
      </c>
      <c r="F17" s="4"/>
      <c r="G17" s="18">
        <v>0</v>
      </c>
      <c r="H17" s="4"/>
      <c r="I17" s="18">
        <f t="shared" si="0"/>
        <v>293242593</v>
      </c>
      <c r="J17" s="4"/>
      <c r="K17" s="18">
        <v>181489509</v>
      </c>
      <c r="L17" s="4"/>
      <c r="M17" s="18">
        <v>111753084</v>
      </c>
      <c r="N17" s="4"/>
      <c r="O17" s="18">
        <v>0</v>
      </c>
      <c r="P17" s="4"/>
      <c r="Q17" s="18">
        <f t="shared" si="1"/>
        <v>293242593</v>
      </c>
      <c r="R17" s="4"/>
      <c r="S17" s="4"/>
      <c r="T17" s="4"/>
    </row>
    <row r="18" spans="1:20">
      <c r="A18" s="1" t="s">
        <v>50</v>
      </c>
      <c r="C18" s="18">
        <v>45544082</v>
      </c>
      <c r="D18" s="4"/>
      <c r="E18" s="18">
        <v>13160114</v>
      </c>
      <c r="F18" s="4"/>
      <c r="G18" s="18">
        <v>0</v>
      </c>
      <c r="H18" s="4"/>
      <c r="I18" s="18">
        <f t="shared" si="0"/>
        <v>58704196</v>
      </c>
      <c r="J18" s="4"/>
      <c r="K18" s="18">
        <v>306435886</v>
      </c>
      <c r="L18" s="4"/>
      <c r="M18" s="18">
        <v>159638087</v>
      </c>
      <c r="N18" s="4"/>
      <c r="O18" s="18">
        <v>0</v>
      </c>
      <c r="P18" s="4"/>
      <c r="Q18" s="18">
        <f t="shared" si="1"/>
        <v>466073973</v>
      </c>
      <c r="R18" s="4"/>
      <c r="S18" s="4"/>
      <c r="T18" s="4"/>
    </row>
    <row r="19" spans="1:20">
      <c r="A19" s="1" t="s">
        <v>44</v>
      </c>
      <c r="C19" s="18">
        <v>0</v>
      </c>
      <c r="D19" s="4"/>
      <c r="E19" s="18">
        <v>10478600</v>
      </c>
      <c r="F19" s="4"/>
      <c r="G19" s="18">
        <v>0</v>
      </c>
      <c r="H19" s="4"/>
      <c r="I19" s="18">
        <f t="shared" si="0"/>
        <v>10478600</v>
      </c>
      <c r="J19" s="4"/>
      <c r="K19" s="18">
        <v>0</v>
      </c>
      <c r="L19" s="4"/>
      <c r="M19" s="18">
        <v>13365740</v>
      </c>
      <c r="N19" s="4"/>
      <c r="O19" s="18">
        <v>0</v>
      </c>
      <c r="P19" s="4"/>
      <c r="Q19" s="18">
        <f t="shared" si="1"/>
        <v>13365740</v>
      </c>
      <c r="R19" s="4"/>
      <c r="S19" s="4"/>
      <c r="T19" s="4"/>
    </row>
    <row r="20" spans="1:20" ht="24.75" thickBot="1">
      <c r="C20" s="19">
        <f>SUM(C8:C19)</f>
        <v>227033591</v>
      </c>
      <c r="D20" s="4"/>
      <c r="E20" s="19">
        <f>SUM(E8:E19)</f>
        <v>135391798</v>
      </c>
      <c r="F20" s="4"/>
      <c r="G20" s="19">
        <f>SUM(G8:G19)</f>
        <v>736128133</v>
      </c>
      <c r="H20" s="4"/>
      <c r="I20" s="19">
        <f>SUM(I8:I19)</f>
        <v>1098553522</v>
      </c>
      <c r="J20" s="4"/>
      <c r="K20" s="19">
        <f>SUM(K8:K19)</f>
        <v>1003808567</v>
      </c>
      <c r="L20" s="4"/>
      <c r="M20" s="19">
        <f>SUM(M8:M19)</f>
        <v>284756911</v>
      </c>
      <c r="N20" s="4"/>
      <c r="O20" s="19">
        <f>SUM(O8:O19)</f>
        <v>2777113143</v>
      </c>
      <c r="P20" s="4"/>
      <c r="Q20" s="19">
        <f>SUM(Q8:Q19)</f>
        <v>4065678621</v>
      </c>
      <c r="R20" s="4"/>
      <c r="S20" s="4"/>
      <c r="T20" s="4"/>
    </row>
    <row r="21" spans="1:20" ht="24.75" thickTop="1">
      <c r="C21" s="1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2023-11-30T07:44:28Z</dcterms:modified>
</cp:coreProperties>
</file>