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2BD3C7D4-16CA-48D0-AF62-6BA49595389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C10" i="15"/>
  <c r="G11" i="13"/>
  <c r="K11" i="13"/>
  <c r="K9" i="13"/>
  <c r="K10" i="13"/>
  <c r="K8" i="13"/>
  <c r="I11" i="13"/>
  <c r="G9" i="13"/>
  <c r="G10" i="13"/>
  <c r="G8" i="13"/>
  <c r="E11" i="13"/>
  <c r="Q9" i="12"/>
  <c r="Q10" i="12"/>
  <c r="Q11" i="12"/>
  <c r="Q18" i="12" s="1"/>
  <c r="Q12" i="12"/>
  <c r="Q13" i="12"/>
  <c r="Q14" i="12"/>
  <c r="Q15" i="12"/>
  <c r="Q16" i="12"/>
  <c r="Q17" i="12"/>
  <c r="I9" i="12"/>
  <c r="I10" i="12"/>
  <c r="I11" i="12"/>
  <c r="I12" i="12"/>
  <c r="I18" i="12" s="1"/>
  <c r="I13" i="12"/>
  <c r="I14" i="12"/>
  <c r="I15" i="12"/>
  <c r="I16" i="12"/>
  <c r="I17" i="12"/>
  <c r="Q8" i="12"/>
  <c r="I8" i="12"/>
  <c r="C18" i="12"/>
  <c r="E18" i="12"/>
  <c r="G18" i="12"/>
  <c r="K18" i="12"/>
  <c r="M18" i="12"/>
  <c r="O18" i="12"/>
  <c r="I42" i="11"/>
  <c r="K43" i="11"/>
  <c r="U43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8" i="11"/>
  <c r="C43" i="11"/>
  <c r="E43" i="11"/>
  <c r="G43" i="11"/>
  <c r="I43" i="11"/>
  <c r="M43" i="11"/>
  <c r="O43" i="11"/>
  <c r="Q43" i="11"/>
  <c r="S43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8" i="11"/>
  <c r="Q44" i="10"/>
  <c r="O44" i="10"/>
  <c r="M44" i="10"/>
  <c r="I44" i="10"/>
  <c r="G44" i="10"/>
  <c r="E44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8" i="10"/>
  <c r="E27" i="9"/>
  <c r="G27" i="9"/>
  <c r="I27" i="9"/>
  <c r="M27" i="9"/>
  <c r="O27" i="9"/>
  <c r="Q2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8" i="9"/>
  <c r="M17" i="8"/>
  <c r="M9" i="8"/>
  <c r="M10" i="8"/>
  <c r="M11" i="8"/>
  <c r="M12" i="8"/>
  <c r="M13" i="8"/>
  <c r="M14" i="8"/>
  <c r="M15" i="8"/>
  <c r="M16" i="8"/>
  <c r="M18" i="8"/>
  <c r="M19" i="8"/>
  <c r="M20" i="8"/>
  <c r="M8" i="8"/>
  <c r="S9" i="8"/>
  <c r="S10" i="8"/>
  <c r="S11" i="8"/>
  <c r="S12" i="8"/>
  <c r="S13" i="8"/>
  <c r="S14" i="8"/>
  <c r="S15" i="8"/>
  <c r="S16" i="8"/>
  <c r="S17" i="8"/>
  <c r="S18" i="8"/>
  <c r="S19" i="8"/>
  <c r="S20" i="8"/>
  <c r="S8" i="8"/>
  <c r="Q21" i="8"/>
  <c r="O21" i="8"/>
  <c r="I21" i="8"/>
  <c r="K21" i="8"/>
  <c r="S14" i="7"/>
  <c r="Q14" i="7"/>
  <c r="O14" i="7"/>
  <c r="M14" i="7"/>
  <c r="K14" i="7"/>
  <c r="I14" i="7"/>
  <c r="S11" i="6"/>
  <c r="K11" i="6"/>
  <c r="O11" i="6"/>
  <c r="M11" i="6"/>
  <c r="Q11" i="6"/>
  <c r="AK14" i="3"/>
  <c r="AI14" i="3"/>
  <c r="AG14" i="3"/>
  <c r="AA14" i="3"/>
  <c r="W14" i="3"/>
  <c r="S14" i="3"/>
  <c r="Q14" i="3"/>
  <c r="Y29" i="1"/>
  <c r="E29" i="1"/>
  <c r="G29" i="1"/>
  <c r="K29" i="1"/>
  <c r="O29" i="1"/>
  <c r="U29" i="1"/>
  <c r="W29" i="1"/>
  <c r="M21" i="8" l="1"/>
  <c r="S21" i="8"/>
</calcChain>
</file>

<file path=xl/sharedStrings.xml><?xml version="1.0" encoding="utf-8"?>
<sst xmlns="http://schemas.openxmlformats.org/spreadsheetml/2006/main" count="575" uniqueCount="150">
  <si>
    <t>صندوق سرمایه گذاری تعالی دانش مالی اسلامی</t>
  </si>
  <si>
    <t>صورت وضعیت سبد</t>
  </si>
  <si>
    <t>برای ماه منتهی به 1402/06/31</t>
  </si>
  <si>
    <t>نام شرکت</t>
  </si>
  <si>
    <t>1402/05/31</t>
  </si>
  <si>
    <t>تغییرات طی دوره</t>
  </si>
  <si>
    <t>1402/06/31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</si>
  <si>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</si>
  <si>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</si>
  <si>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</si>
  <si>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</si>
  <si>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</si>
  <si>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</si>
  <si>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</si>
  <si>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</si>
  <si>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سامان</t>
  </si>
  <si>
    <t>بانک‌اقتصادنوین‌</t>
  </si>
  <si>
    <t>پتروشیمی تندگویان</t>
  </si>
  <si>
    <t>پخش هجرت</t>
  </si>
  <si>
    <t>پویا زرکان آق دره</t>
  </si>
  <si>
    <t>تایدواترخاورمیانه</t>
  </si>
  <si>
    <t>سپید ماکیان</t>
  </si>
  <si>
    <t>سرمایه گذاری صدرتامین</t>
  </si>
  <si>
    <t>سرمایه‌گذاری‌غدیر(هلدینگ‌</t>
  </si>
  <si>
    <t>سیمان فارس و خوزستان</t>
  </si>
  <si>
    <t>شرکت آهن و فولاد ارفع</t>
  </si>
  <si>
    <t>شیشه‌ همدان‌</t>
  </si>
  <si>
    <t>صنایع مس افق کرمان</t>
  </si>
  <si>
    <t>فجر انرژی خلیج فارس</t>
  </si>
  <si>
    <t>گسترش نفت و گاز پارسیان</t>
  </si>
  <si>
    <t>مبین انرژی خلیج فارس</t>
  </si>
  <si>
    <t>محصولات کاغذی لطیف</t>
  </si>
  <si>
    <t>نفت ایرانول</t>
  </si>
  <si>
    <t>نفت سپاهان</t>
  </si>
  <si>
    <t>داروسازی کاسپین 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</si>
  <si>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</si>
  <si>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</si>
  <si>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</si>
  <si>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</si>
  <si>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</si>
  <si>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</si>
  <si>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</si>
  <si>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</si>
  <si>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</si>
  <si>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گام بانک تجارت0206</t>
  </si>
  <si>
    <t>بله</t>
  </si>
  <si>
    <t>1401/07/02</t>
  </si>
  <si>
    <t>1402/06/28</t>
  </si>
  <si>
    <t>گام بانک سینا0206</t>
  </si>
  <si>
    <t>1401/04/01</t>
  </si>
  <si>
    <t>گام بانک صادرات ایران0207</t>
  </si>
  <si>
    <t>1402/07/30</t>
  </si>
  <si>
    <t>گواهی اعتبارمولد رفاه0208</t>
  </si>
  <si>
    <t>1401/09/01</t>
  </si>
  <si>
    <t>1402/08/30</t>
  </si>
  <si>
    <t>مرابحه عام دولت3-ش.خ0211</t>
  </si>
  <si>
    <t>1399/03/13</t>
  </si>
  <si>
    <t>1402/11/13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</si>
  <si>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</si>
  <si>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</si>
  <si>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</si>
  <si>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</si>
  <si>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</si>
  <si>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</si>
  <si>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</si>
  <si>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</si>
  <si>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</si>
  <si>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</si>
  <si>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</si>
  <si>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</si>
  <si>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</si>
  <si>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</si>
  <si>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</si>
  <si>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</si>
  <si>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</si>
  <si>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</si>
  <si>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</si>
  <si>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</si>
  <si>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</si>
  <si>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</si>
  <si>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</si>
  <si>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</si>
  <si>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</si>
  <si>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</si>
  <si>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</si>
  <si>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</si>
  <si>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دولت86-ش.خ020404</t>
  </si>
  <si>
    <t/>
  </si>
  <si>
    <t>1402/04/04</t>
  </si>
  <si>
    <t>مرابحه عام دولت95-ش.خ020514</t>
  </si>
  <si>
    <t>1402/05/14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</si>
  <si>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</si>
  <si>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</si>
  <si>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</si>
  <si>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</si>
  <si>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</si>
  <si>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</si>
  <si>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</si>
  <si>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1402/04/29</t>
  </si>
  <si>
    <t>1402/01/31</t>
  </si>
  <si>
    <t>1402/04/12</t>
  </si>
  <si>
    <t>پتروشیمی شازند</t>
  </si>
  <si>
    <t>1402/03/20</t>
  </si>
  <si>
    <t>1402/04/10</t>
  </si>
  <si>
    <t>1402/04/17</t>
  </si>
  <si>
    <t>1402/04/28</t>
  </si>
  <si>
    <t>1402/06/06</t>
  </si>
  <si>
    <t>1402/03/22</t>
  </si>
  <si>
    <t>1402/03/08</t>
  </si>
  <si>
    <t>1402/04/01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</si>
  <si>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</si>
  <si>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</si>
  <si>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</si>
  <si>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</si>
  <si>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</si>
  <si>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پالایش نفت تبریز</t>
  </si>
  <si>
    <t>گروه انتخاب الکترونیک آرمان</t>
  </si>
  <si>
    <t>صنایع فروآلیاژ ایران</t>
  </si>
  <si>
    <t>ح . سرمایه گذاری صدرتامین</t>
  </si>
  <si>
    <t>پالایش نفت اصفهان</t>
  </si>
  <si>
    <t>افست‌</t>
  </si>
  <si>
    <t>تولیدی مخازن گازطبیعی آسیاناما</t>
  </si>
  <si>
    <t>توسعه حمل و نقل ریلی پارسیان</t>
  </si>
  <si>
    <t>فرآورده های سیمان شرق</t>
  </si>
  <si>
    <t>س. الماس حکمت ایرانیان</t>
  </si>
  <si>
    <t>پتروشیمی پردیس</t>
  </si>
  <si>
    <t>سرمایه گذاری تامین اجتماعی</t>
  </si>
  <si>
    <t>ملی شیمی کشاورز</t>
  </si>
  <si>
    <t>گواهی اعتبار مولد سپه0208</t>
  </si>
  <si>
    <t>گام بانک اقتصاد نوین0205</t>
  </si>
  <si>
    <t>اسنادخزانه-م6بودجه99-020321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</si>
  <si>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</si>
  <si>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</si>
  <si>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</si>
  <si>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</si>
  <si>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</si>
  <si>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</si>
  <si>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</si>
  <si>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</si>
  <si>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</si>
  <si>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</si>
  <si>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</si>
  <si>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</si>
  <si>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</si>
  <si>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</si>
  <si>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</si>
  <si>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1402/06/01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</si>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</sst>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10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0</xdr:rowOff>
        </xdr:from>
        <xdr:to>
          <xdr:col>10</xdr:col>
          <xdr:colOff>257175</xdr:colOff>
          <xdr:row>35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867FEEF-66EE-45E4-5058-918C44D9B4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BFBC-885B-4504-B4B1-37080F72DECB}">
  <dimension ref="A1"/>
  <sheetViews>
    <sheetView rightToLeft="1"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1</xdr:row>
                <xdr:rowOff>0</xdr:rowOff>
              </from>
              <to>
                <xdr:col>10</xdr:col>
                <xdr:colOff>257175</xdr:colOff>
                <xdr:row>35</xdr:row>
                <xdr:rowOff>180975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9"/>
  <sheetViews>
    <sheetView rightToLeft="1" zoomScale="106" zoomScaleNormal="106" workbookViewId="0">
      <selection activeCell="I12" sqref="I12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.140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77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17" t="s">
        <v>81</v>
      </c>
      <c r="C6" s="18" t="s">
        <v>79</v>
      </c>
      <c r="D6" s="18" t="s">
        <v>79</v>
      </c>
      <c r="E6" s="18" t="s">
        <v>79</v>
      </c>
      <c r="F6" s="18" t="s">
        <v>79</v>
      </c>
      <c r="G6" s="18" t="s">
        <v>79</v>
      </c>
      <c r="H6" s="18" t="s">
        <v>79</v>
      </c>
      <c r="I6" s="18" t="s">
        <v>79</v>
      </c>
      <c r="K6" s="18" t="s">
        <v>80</v>
      </c>
      <c r="L6" s="18" t="s">
        <v>80</v>
      </c>
      <c r="M6" s="18" t="s">
        <v>80</v>
      </c>
      <c r="N6" s="18" t="s">
        <v>80</v>
      </c>
      <c r="O6" s="18" t="s">
        <v>80</v>
      </c>
      <c r="P6" s="18" t="s">
        <v>80</v>
      </c>
      <c r="Q6" s="18" t="s">
        <v>80</v>
      </c>
    </row>
    <row r="7" spans="1:17" ht="24.75" x14ac:dyDescent="0.55000000000000004">
      <c r="A7" s="18" t="s">
        <v>81</v>
      </c>
      <c r="C7" s="18" t="s">
        <v>135</v>
      </c>
      <c r="E7" s="18" t="s">
        <v>132</v>
      </c>
      <c r="G7" s="18" t="s">
        <v>133</v>
      </c>
      <c r="I7" s="18" t="s">
        <v>136</v>
      </c>
      <c r="K7" s="18" t="s">
        <v>135</v>
      </c>
      <c r="M7" s="18" t="s">
        <v>132</v>
      </c>
      <c r="O7" s="18" t="s">
        <v>133</v>
      </c>
      <c r="Q7" s="18" t="s">
        <v>136</v>
      </c>
    </row>
    <row r="8" spans="1:17" x14ac:dyDescent="0.55000000000000004">
      <c r="A8" s="1" t="s">
        <v>48</v>
      </c>
      <c r="C8" s="5">
        <v>0</v>
      </c>
      <c r="D8" s="6"/>
      <c r="E8" s="5">
        <v>0</v>
      </c>
      <c r="F8" s="6"/>
      <c r="G8" s="5">
        <v>263637543</v>
      </c>
      <c r="H8" s="6"/>
      <c r="I8" s="5">
        <f>G8+E8+C8</f>
        <v>263637543</v>
      </c>
      <c r="J8" s="6"/>
      <c r="K8" s="5">
        <v>0</v>
      </c>
      <c r="L8" s="6"/>
      <c r="M8" s="5">
        <v>0</v>
      </c>
      <c r="N8" s="6"/>
      <c r="O8" s="5">
        <v>288179757</v>
      </c>
      <c r="P8" s="6"/>
      <c r="Q8" s="5">
        <f>O8+M8+K8</f>
        <v>288179757</v>
      </c>
    </row>
    <row r="9" spans="1:17" x14ac:dyDescent="0.55000000000000004">
      <c r="A9" s="1" t="s">
        <v>44</v>
      </c>
      <c r="C9" s="5">
        <v>0</v>
      </c>
      <c r="D9" s="6"/>
      <c r="E9" s="5">
        <v>0</v>
      </c>
      <c r="F9" s="6"/>
      <c r="G9" s="5">
        <v>157723180</v>
      </c>
      <c r="H9" s="6"/>
      <c r="I9" s="5">
        <f t="shared" ref="I9:I17" si="0">G9+E9+C9</f>
        <v>157723180</v>
      </c>
      <c r="J9" s="6"/>
      <c r="K9" s="5">
        <v>0</v>
      </c>
      <c r="L9" s="6"/>
      <c r="M9" s="5">
        <v>0</v>
      </c>
      <c r="N9" s="6"/>
      <c r="O9" s="5">
        <v>157723180</v>
      </c>
      <c r="P9" s="6"/>
      <c r="Q9" s="5">
        <f t="shared" ref="Q9:Q17" si="1">O9+M9+K9</f>
        <v>157723180</v>
      </c>
    </row>
    <row r="10" spans="1:17" x14ac:dyDescent="0.55000000000000004">
      <c r="A10" s="1" t="s">
        <v>52</v>
      </c>
      <c r="C10" s="5">
        <v>0</v>
      </c>
      <c r="D10" s="6"/>
      <c r="E10" s="5">
        <v>132987601</v>
      </c>
      <c r="F10" s="6"/>
      <c r="G10" s="5">
        <v>0</v>
      </c>
      <c r="H10" s="6"/>
      <c r="I10" s="5">
        <f t="shared" si="0"/>
        <v>132987601</v>
      </c>
      <c r="J10" s="6"/>
      <c r="K10" s="5">
        <v>0</v>
      </c>
      <c r="L10" s="6"/>
      <c r="M10" s="5">
        <v>379186978</v>
      </c>
      <c r="N10" s="6"/>
      <c r="O10" s="5">
        <v>35394486</v>
      </c>
      <c r="P10" s="6"/>
      <c r="Q10" s="5">
        <f t="shared" si="1"/>
        <v>414581464</v>
      </c>
    </row>
    <row r="11" spans="1:17" x14ac:dyDescent="0.55000000000000004">
      <c r="A11" s="1" t="s">
        <v>50</v>
      </c>
      <c r="C11" s="5">
        <v>0</v>
      </c>
      <c r="D11" s="6"/>
      <c r="E11" s="5">
        <v>231412762</v>
      </c>
      <c r="F11" s="6"/>
      <c r="G11" s="5">
        <v>0</v>
      </c>
      <c r="H11" s="6"/>
      <c r="I11" s="5">
        <f t="shared" si="0"/>
        <v>231412762</v>
      </c>
      <c r="J11" s="6"/>
      <c r="K11" s="5">
        <v>0</v>
      </c>
      <c r="L11" s="6"/>
      <c r="M11" s="5">
        <v>782286651</v>
      </c>
      <c r="N11" s="6"/>
      <c r="O11" s="5">
        <v>17275309</v>
      </c>
      <c r="P11" s="6"/>
      <c r="Q11" s="5">
        <f t="shared" si="1"/>
        <v>799561960</v>
      </c>
    </row>
    <row r="12" spans="1:17" x14ac:dyDescent="0.55000000000000004">
      <c r="A12" s="1" t="s">
        <v>128</v>
      </c>
      <c r="C12" s="5">
        <v>0</v>
      </c>
      <c r="D12" s="6"/>
      <c r="E12" s="5">
        <v>0</v>
      </c>
      <c r="F12" s="6"/>
      <c r="G12" s="5">
        <v>0</v>
      </c>
      <c r="H12" s="6"/>
      <c r="I12" s="5">
        <f t="shared" si="0"/>
        <v>0</v>
      </c>
      <c r="J12" s="6"/>
      <c r="K12" s="5">
        <v>0</v>
      </c>
      <c r="L12" s="6"/>
      <c r="M12" s="5">
        <v>0</v>
      </c>
      <c r="N12" s="6"/>
      <c r="O12" s="5">
        <v>60913725</v>
      </c>
      <c r="P12" s="6"/>
      <c r="Q12" s="5">
        <f t="shared" si="1"/>
        <v>60913725</v>
      </c>
    </row>
    <row r="13" spans="1:17" x14ac:dyDescent="0.55000000000000004">
      <c r="A13" s="1" t="s">
        <v>129</v>
      </c>
      <c r="C13" s="5">
        <v>0</v>
      </c>
      <c r="D13" s="6"/>
      <c r="E13" s="5">
        <v>0</v>
      </c>
      <c r="F13" s="6"/>
      <c r="G13" s="5">
        <v>0</v>
      </c>
      <c r="H13" s="6"/>
      <c r="I13" s="5">
        <f t="shared" si="0"/>
        <v>0</v>
      </c>
      <c r="J13" s="6"/>
      <c r="K13" s="5">
        <v>0</v>
      </c>
      <c r="L13" s="6"/>
      <c r="M13" s="5">
        <v>0</v>
      </c>
      <c r="N13" s="6"/>
      <c r="O13" s="5">
        <v>153953523</v>
      </c>
      <c r="P13" s="6"/>
      <c r="Q13" s="5">
        <f t="shared" si="1"/>
        <v>153953523</v>
      </c>
    </row>
    <row r="14" spans="1:17" x14ac:dyDescent="0.55000000000000004">
      <c r="A14" s="1" t="s">
        <v>89</v>
      </c>
      <c r="C14" s="5">
        <v>0</v>
      </c>
      <c r="D14" s="6"/>
      <c r="E14" s="5">
        <v>0</v>
      </c>
      <c r="F14" s="6"/>
      <c r="G14" s="5">
        <v>0</v>
      </c>
      <c r="H14" s="6"/>
      <c r="I14" s="5">
        <f t="shared" si="0"/>
        <v>0</v>
      </c>
      <c r="J14" s="6"/>
      <c r="K14" s="5">
        <v>78486435</v>
      </c>
      <c r="L14" s="6"/>
      <c r="M14" s="5">
        <v>0</v>
      </c>
      <c r="N14" s="6"/>
      <c r="O14" s="5">
        <v>34659970</v>
      </c>
      <c r="P14" s="6"/>
      <c r="Q14" s="5">
        <f t="shared" si="1"/>
        <v>113146405</v>
      </c>
    </row>
    <row r="15" spans="1:17" x14ac:dyDescent="0.55000000000000004">
      <c r="A15" s="1" t="s">
        <v>86</v>
      </c>
      <c r="C15" s="5">
        <v>0</v>
      </c>
      <c r="D15" s="6"/>
      <c r="E15" s="5">
        <v>0</v>
      </c>
      <c r="F15" s="6"/>
      <c r="G15" s="5">
        <v>0</v>
      </c>
      <c r="H15" s="6"/>
      <c r="I15" s="5">
        <f t="shared" si="0"/>
        <v>0</v>
      </c>
      <c r="J15" s="6"/>
      <c r="K15" s="5">
        <v>437396737</v>
      </c>
      <c r="L15" s="6"/>
      <c r="M15" s="5">
        <v>0</v>
      </c>
      <c r="N15" s="6"/>
      <c r="O15" s="5">
        <v>231794853</v>
      </c>
      <c r="P15" s="6"/>
      <c r="Q15" s="5">
        <f t="shared" si="1"/>
        <v>669191590</v>
      </c>
    </row>
    <row r="16" spans="1:17" x14ac:dyDescent="0.55000000000000004">
      <c r="A16" s="1" t="s">
        <v>130</v>
      </c>
      <c r="C16" s="5">
        <v>0</v>
      </c>
      <c r="D16" s="6"/>
      <c r="E16" s="5">
        <v>0</v>
      </c>
      <c r="F16" s="6"/>
      <c r="G16" s="5">
        <v>0</v>
      </c>
      <c r="H16" s="6"/>
      <c r="I16" s="5">
        <f t="shared" si="0"/>
        <v>0</v>
      </c>
      <c r="J16" s="6"/>
      <c r="K16" s="5">
        <v>0</v>
      </c>
      <c r="L16" s="6"/>
      <c r="M16" s="5">
        <v>0</v>
      </c>
      <c r="N16" s="6"/>
      <c r="O16" s="5">
        <v>58678522</v>
      </c>
      <c r="P16" s="6"/>
      <c r="Q16" s="5">
        <f t="shared" si="1"/>
        <v>58678522</v>
      </c>
    </row>
    <row r="17" spans="1:17" x14ac:dyDescent="0.55000000000000004">
      <c r="A17" s="1" t="s">
        <v>55</v>
      </c>
      <c r="C17" s="5">
        <v>44844723</v>
      </c>
      <c r="D17" s="6"/>
      <c r="E17" s="5">
        <v>11124684</v>
      </c>
      <c r="F17" s="6"/>
      <c r="G17" s="5">
        <v>0</v>
      </c>
      <c r="H17" s="6"/>
      <c r="I17" s="5">
        <f t="shared" si="0"/>
        <v>55969407</v>
      </c>
      <c r="J17" s="6"/>
      <c r="K17" s="5">
        <v>216411835</v>
      </c>
      <c r="L17" s="6"/>
      <c r="M17" s="5">
        <v>108576844</v>
      </c>
      <c r="N17" s="6"/>
      <c r="O17" s="5">
        <v>0</v>
      </c>
      <c r="P17" s="6"/>
      <c r="Q17" s="5">
        <f t="shared" si="1"/>
        <v>324988679</v>
      </c>
    </row>
    <row r="18" spans="1:17" ht="24.75" thickBot="1" x14ac:dyDescent="0.6">
      <c r="C18" s="13">
        <f>SUM(C8:C17)</f>
        <v>44844723</v>
      </c>
      <c r="D18" s="6"/>
      <c r="E18" s="13">
        <f>SUM(E8:E17)</f>
        <v>375525047</v>
      </c>
      <c r="F18" s="6"/>
      <c r="G18" s="13">
        <f>SUM(G8:G17)</f>
        <v>421360723</v>
      </c>
      <c r="H18" s="6"/>
      <c r="I18" s="13">
        <f>SUM(I8:I17)</f>
        <v>841730493</v>
      </c>
      <c r="J18" s="6"/>
      <c r="K18" s="13">
        <f>SUM(K8:K17)</f>
        <v>732295007</v>
      </c>
      <c r="L18" s="6"/>
      <c r="M18" s="13">
        <f>SUM(M8:M17)</f>
        <v>1270050473</v>
      </c>
      <c r="N18" s="6"/>
      <c r="O18" s="13">
        <f>SUM(O8:O17)</f>
        <v>1038573325</v>
      </c>
      <c r="P18" s="6"/>
      <c r="Q18" s="13">
        <f>SUM(Q8:Q17)</f>
        <v>3040918805</v>
      </c>
    </row>
    <row r="19" spans="1:17" ht="24.75" thickTop="1" x14ac:dyDescent="0.55000000000000004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zoomScale="106" zoomScaleNormal="106" workbookViewId="0">
      <selection activeCell="I6" sqref="I6:K6"/>
    </sheetView>
  </sheetViews>
  <sheetFormatPr defaultRowHeight="24" x14ac:dyDescent="0.55000000000000004"/>
  <cols>
    <col min="1" max="1" width="23.7109375" style="1" bestFit="1" customWidth="1"/>
    <col min="2" max="2" width="1" style="1" customWidth="1"/>
    <col min="3" max="3" width="25.140625" style="1" bestFit="1" customWidth="1"/>
    <col min="4" max="4" width="1" style="1" customWidth="1"/>
    <col min="5" max="5" width="36.28515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28515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 x14ac:dyDescent="0.55000000000000004">
      <c r="A3" s="17" t="s">
        <v>77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 x14ac:dyDescent="0.55000000000000004">
      <c r="A6" s="18" t="s">
        <v>137</v>
      </c>
      <c r="B6" s="18" t="s">
        <v>137</v>
      </c>
      <c r="C6" s="18" t="s">
        <v>137</v>
      </c>
      <c r="E6" s="18" t="s">
        <v>79</v>
      </c>
      <c r="F6" s="18" t="s">
        <v>79</v>
      </c>
      <c r="G6" s="18" t="s">
        <v>79</v>
      </c>
      <c r="I6" s="18" t="s">
        <v>80</v>
      </c>
      <c r="J6" s="18" t="s">
        <v>80</v>
      </c>
      <c r="K6" s="18" t="s">
        <v>80</v>
      </c>
    </row>
    <row r="7" spans="1:11" ht="24.75" x14ac:dyDescent="0.55000000000000004">
      <c r="A7" s="18" t="s">
        <v>138</v>
      </c>
      <c r="C7" s="18" t="s">
        <v>61</v>
      </c>
      <c r="E7" s="18" t="s">
        <v>139</v>
      </c>
      <c r="G7" s="18" t="s">
        <v>140</v>
      </c>
      <c r="I7" s="18" t="s">
        <v>139</v>
      </c>
      <c r="K7" s="18" t="s">
        <v>140</v>
      </c>
    </row>
    <row r="8" spans="1:11" x14ac:dyDescent="0.55000000000000004">
      <c r="A8" s="1" t="s">
        <v>67</v>
      </c>
      <c r="C8" s="6" t="s">
        <v>68</v>
      </c>
      <c r="D8" s="6"/>
      <c r="E8" s="5">
        <v>588934</v>
      </c>
      <c r="F8" s="6"/>
      <c r="G8" s="9">
        <f>E8/$E$11</f>
        <v>0.10646456980872374</v>
      </c>
      <c r="H8" s="6"/>
      <c r="I8" s="5">
        <v>2704417</v>
      </c>
      <c r="J8" s="6"/>
      <c r="K8" s="10">
        <f>I8/$I$11</f>
        <v>0.2271065842356573</v>
      </c>
    </row>
    <row r="9" spans="1:11" x14ac:dyDescent="0.55000000000000004">
      <c r="A9" s="1" t="s">
        <v>71</v>
      </c>
      <c r="C9" s="6" t="s">
        <v>72</v>
      </c>
      <c r="D9" s="6"/>
      <c r="E9" s="5">
        <v>44714</v>
      </c>
      <c r="F9" s="6"/>
      <c r="G9" s="9">
        <f t="shared" ref="G9:G10" si="0">E9/$E$11</f>
        <v>8.0831753208802232E-3</v>
      </c>
      <c r="H9" s="6"/>
      <c r="I9" s="5">
        <v>262846</v>
      </c>
      <c r="J9" s="6"/>
      <c r="K9" s="10">
        <f t="shared" ref="K9:K10" si="1">I9/$I$11</f>
        <v>2.2072800622095476E-2</v>
      </c>
    </row>
    <row r="10" spans="1:11" x14ac:dyDescent="0.55000000000000004">
      <c r="A10" s="1" t="s">
        <v>74</v>
      </c>
      <c r="C10" s="6" t="s">
        <v>75</v>
      </c>
      <c r="D10" s="6"/>
      <c r="E10" s="5">
        <v>4898089</v>
      </c>
      <c r="F10" s="6"/>
      <c r="G10" s="9">
        <f t="shared" si="0"/>
        <v>0.88545225487039603</v>
      </c>
      <c r="H10" s="6"/>
      <c r="I10" s="5">
        <v>8940877</v>
      </c>
      <c r="J10" s="6"/>
      <c r="K10" s="10">
        <f t="shared" si="1"/>
        <v>0.75082061514224718</v>
      </c>
    </row>
    <row r="11" spans="1:11" ht="24.75" thickBot="1" x14ac:dyDescent="0.6">
      <c r="C11" s="6"/>
      <c r="D11" s="6"/>
      <c r="E11" s="13">
        <f>SUM(E8:E10)</f>
        <v>5531737</v>
      </c>
      <c r="F11" s="6"/>
      <c r="G11" s="16">
        <f>SUM(G8:G10)</f>
        <v>1</v>
      </c>
      <c r="H11" s="6"/>
      <c r="I11" s="13">
        <f>SUM(I8:I10)</f>
        <v>11908140</v>
      </c>
      <c r="J11" s="6"/>
      <c r="K11" s="15">
        <f>SUM(K8:K10)</f>
        <v>1</v>
      </c>
    </row>
    <row r="12" spans="1:11" ht="24.75" thickTop="1" x14ac:dyDescent="0.55000000000000004"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55000000000000004"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55000000000000004">
      <c r="C14" s="6"/>
      <c r="D14" s="6"/>
      <c r="E14" s="6"/>
      <c r="F14" s="6"/>
      <c r="G14" s="6"/>
      <c r="H14" s="6"/>
      <c r="I14" s="6"/>
      <c r="J14" s="6"/>
      <c r="K14" s="6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zoomScale="106" zoomScaleNormal="106" workbookViewId="0">
      <selection activeCell="C9" activeCellId="1" sqref="E9 C9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7" t="s">
        <v>0</v>
      </c>
      <c r="B2" s="17"/>
      <c r="C2" s="17"/>
      <c r="D2" s="17"/>
      <c r="E2" s="17"/>
    </row>
    <row r="3" spans="1:5" ht="24.75" x14ac:dyDescent="0.55000000000000004">
      <c r="A3" s="17" t="s">
        <v>77</v>
      </c>
      <c r="B3" s="17"/>
      <c r="C3" s="17"/>
      <c r="D3" s="17"/>
      <c r="E3" s="17"/>
    </row>
    <row r="4" spans="1:5" ht="24.75" x14ac:dyDescent="0.55000000000000004">
      <c r="A4" s="17" t="s">
        <v>2</v>
      </c>
      <c r="B4" s="17"/>
      <c r="C4" s="17"/>
      <c r="D4" s="17"/>
      <c r="E4" s="17"/>
    </row>
    <row r="5" spans="1:5" x14ac:dyDescent="0.55000000000000004">
      <c r="C5" s="17" t="s">
        <v>79</v>
      </c>
      <c r="E5" s="1" t="s">
        <v>148</v>
      </c>
    </row>
    <row r="6" spans="1:5" ht="24.75" x14ac:dyDescent="0.55000000000000004">
      <c r="A6" s="17" t="s">
        <v>141</v>
      </c>
      <c r="C6" s="18"/>
      <c r="E6" s="4" t="s">
        <v>149</v>
      </c>
    </row>
    <row r="7" spans="1:5" ht="24.75" x14ac:dyDescent="0.55000000000000004">
      <c r="A7" s="18" t="s">
        <v>141</v>
      </c>
      <c r="C7" s="18" t="s">
        <v>64</v>
      </c>
      <c r="E7" s="18" t="s">
        <v>64</v>
      </c>
    </row>
    <row r="8" spans="1:5" x14ac:dyDescent="0.55000000000000004">
      <c r="A8" s="1" t="s">
        <v>142</v>
      </c>
      <c r="C8" s="5">
        <v>0</v>
      </c>
      <c r="D8" s="6"/>
      <c r="E8" s="5">
        <v>30465970</v>
      </c>
    </row>
    <row r="9" spans="1:5" ht="25.5" thickBot="1" x14ac:dyDescent="0.65">
      <c r="A9" s="2" t="s">
        <v>87</v>
      </c>
      <c r="C9" s="13">
        <v>0</v>
      </c>
      <c r="D9" s="6"/>
      <c r="E9" s="13">
        <v>30465970</v>
      </c>
    </row>
    <row r="10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zoomScale="106" zoomScaleNormal="106" workbookViewId="0">
      <selection activeCell="E7" sqref="E7:G9"/>
    </sheetView>
  </sheetViews>
  <sheetFormatPr defaultRowHeight="24" x14ac:dyDescent="0.55000000000000004"/>
  <cols>
    <col min="1" max="1" width="25.710937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34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7" t="s">
        <v>0</v>
      </c>
      <c r="B2" s="17"/>
      <c r="C2" s="17"/>
      <c r="D2" s="17"/>
      <c r="E2" s="17"/>
      <c r="F2" s="17"/>
      <c r="G2" s="17"/>
    </row>
    <row r="3" spans="1:7" ht="24.75" x14ac:dyDescent="0.55000000000000004">
      <c r="A3" s="17" t="s">
        <v>77</v>
      </c>
      <c r="B3" s="17"/>
      <c r="C3" s="17"/>
      <c r="D3" s="17"/>
      <c r="E3" s="17"/>
      <c r="F3" s="17"/>
      <c r="G3" s="17"/>
    </row>
    <row r="4" spans="1:7" ht="24.75" x14ac:dyDescent="0.55000000000000004">
      <c r="A4" s="17" t="s">
        <v>2</v>
      </c>
      <c r="B4" s="17"/>
      <c r="C4" s="17"/>
      <c r="D4" s="17"/>
      <c r="E4" s="17"/>
      <c r="F4" s="17"/>
      <c r="G4" s="17"/>
    </row>
    <row r="6" spans="1:7" ht="24.75" x14ac:dyDescent="0.55000000000000004">
      <c r="A6" s="18" t="s">
        <v>81</v>
      </c>
      <c r="C6" s="18" t="s">
        <v>64</v>
      </c>
      <c r="E6" s="18" t="s">
        <v>134</v>
      </c>
      <c r="G6" s="18" t="s">
        <v>13</v>
      </c>
    </row>
    <row r="7" spans="1:7" x14ac:dyDescent="0.55000000000000004">
      <c r="A7" s="1" t="s">
        <v>143</v>
      </c>
      <c r="C7" s="5">
        <v>1558871835</v>
      </c>
      <c r="D7" s="6"/>
      <c r="E7" s="10">
        <v>0.64787405559631606</v>
      </c>
      <c r="F7" s="6"/>
      <c r="G7" s="10">
        <v>2.6396624290999506E-2</v>
      </c>
    </row>
    <row r="8" spans="1:7" x14ac:dyDescent="0.55000000000000004">
      <c r="A8" s="1" t="s">
        <v>144</v>
      </c>
      <c r="C8" s="5">
        <v>841730493</v>
      </c>
      <c r="D8" s="6"/>
      <c r="E8" s="10">
        <v>0.34982692994706427</v>
      </c>
      <c r="F8" s="6"/>
      <c r="G8" s="10">
        <v>1.425315608322527E-2</v>
      </c>
    </row>
    <row r="9" spans="1:7" x14ac:dyDescent="0.55000000000000004">
      <c r="A9" s="1" t="s">
        <v>145</v>
      </c>
      <c r="C9" s="5">
        <v>5531737</v>
      </c>
      <c r="D9" s="6"/>
      <c r="E9" s="10">
        <v>2.2990144566196482E-3</v>
      </c>
      <c r="F9" s="6"/>
      <c r="G9" s="10">
        <v>9.3669780919238129E-5</v>
      </c>
    </row>
    <row r="10" spans="1:7" ht="24.75" thickBot="1" x14ac:dyDescent="0.6">
      <c r="C10" s="13">
        <f>SUM(C7:C9)</f>
        <v>2406134065</v>
      </c>
      <c r="D10" s="6"/>
      <c r="E10" s="11">
        <f>SUM(E7:E9)</f>
        <v>0.99999999999999989</v>
      </c>
      <c r="F10" s="6"/>
      <c r="G10" s="11">
        <f>SUM(G7:G9)</f>
        <v>4.0743450155144009E-2</v>
      </c>
    </row>
    <row r="11" spans="1:7" ht="24.75" thickTop="1" x14ac:dyDescent="0.55000000000000004">
      <c r="C11" s="6"/>
      <c r="D11" s="6"/>
      <c r="E11" s="6"/>
      <c r="F11" s="6"/>
      <c r="G11" s="6"/>
    </row>
    <row r="12" spans="1:7" x14ac:dyDescent="0.55000000000000004">
      <c r="C12" s="6"/>
      <c r="D12" s="6"/>
      <c r="E12" s="6"/>
      <c r="F12" s="6"/>
      <c r="G12" s="6"/>
    </row>
    <row r="13" spans="1:7" x14ac:dyDescent="0.55000000000000004">
      <c r="C13" s="6"/>
      <c r="D13" s="6"/>
      <c r="E13" s="6"/>
      <c r="F13" s="6"/>
      <c r="G13" s="6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1"/>
  <sheetViews>
    <sheetView rightToLeft="1" tabSelected="1" topLeftCell="A15" zoomScale="106" zoomScaleNormal="106" workbookViewId="0">
      <selection activeCell="Y31" sqref="Y31"/>
    </sheetView>
  </sheetViews>
  <sheetFormatPr defaultRowHeight="24" x14ac:dyDescent="0.55000000000000004"/>
  <cols>
    <col min="1" max="1" width="24.8554687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7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710937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0.42578125" style="1" bestFit="1" customWidth="1"/>
    <col min="14" max="14" width="1" style="1" customWidth="1"/>
    <col min="15" max="15" width="15.7109375" style="1" bestFit="1" customWidth="1"/>
    <col min="16" max="16" width="1" style="1" customWidth="1"/>
    <col min="17" max="17" width="9.710937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7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4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 x14ac:dyDescent="0.55000000000000004">
      <c r="A6" s="17" t="s">
        <v>3</v>
      </c>
      <c r="C6" s="18" t="s">
        <v>146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 x14ac:dyDescent="0.55000000000000004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 x14ac:dyDescent="0.55000000000000004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 x14ac:dyDescent="0.55000000000000004">
      <c r="A9" s="1" t="s">
        <v>15</v>
      </c>
      <c r="C9" s="7">
        <v>248939</v>
      </c>
      <c r="D9" s="7"/>
      <c r="E9" s="7">
        <v>797826438</v>
      </c>
      <c r="F9" s="7"/>
      <c r="G9" s="7">
        <v>729753090.38954997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248939</v>
      </c>
      <c r="R9" s="7"/>
      <c r="S9" s="7">
        <v>3003</v>
      </c>
      <c r="T9" s="7"/>
      <c r="U9" s="7">
        <v>797826438</v>
      </c>
      <c r="V9" s="7"/>
      <c r="W9" s="7">
        <v>743115812.28884995</v>
      </c>
      <c r="X9" s="7"/>
      <c r="Y9" s="10">
        <v>1.2583298037256338E-2</v>
      </c>
    </row>
    <row r="10" spans="1:25" x14ac:dyDescent="0.55000000000000004">
      <c r="A10" s="1" t="s">
        <v>16</v>
      </c>
      <c r="C10" s="7">
        <v>262926</v>
      </c>
      <c r="D10" s="7"/>
      <c r="E10" s="7">
        <v>1371115670</v>
      </c>
      <c r="F10" s="7"/>
      <c r="G10" s="7">
        <v>1270217328.858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262926</v>
      </c>
      <c r="R10" s="7"/>
      <c r="S10" s="7">
        <v>5870</v>
      </c>
      <c r="T10" s="7"/>
      <c r="U10" s="7">
        <v>1371115670</v>
      </c>
      <c r="V10" s="7"/>
      <c r="W10" s="7">
        <v>1534192535.0610001</v>
      </c>
      <c r="X10" s="7"/>
      <c r="Y10" s="10">
        <v>2.5978725786691314E-2</v>
      </c>
    </row>
    <row r="11" spans="1:25" x14ac:dyDescent="0.55000000000000004">
      <c r="A11" s="1" t="s">
        <v>17</v>
      </c>
      <c r="C11" s="7">
        <v>56570</v>
      </c>
      <c r="D11" s="7"/>
      <c r="E11" s="7">
        <v>1006161621</v>
      </c>
      <c r="F11" s="7"/>
      <c r="G11" s="7">
        <v>809761082.39999998</v>
      </c>
      <c r="H11" s="7"/>
      <c r="I11" s="7">
        <v>0</v>
      </c>
      <c r="J11" s="7"/>
      <c r="K11" s="7">
        <v>0</v>
      </c>
      <c r="L11" s="7"/>
      <c r="M11" s="7">
        <v>-56570</v>
      </c>
      <c r="N11" s="7"/>
      <c r="O11" s="7">
        <v>841251822</v>
      </c>
      <c r="P11" s="7"/>
      <c r="Q11" s="7">
        <v>0</v>
      </c>
      <c r="R11" s="7"/>
      <c r="S11" s="7">
        <v>0</v>
      </c>
      <c r="T11" s="7"/>
      <c r="U11" s="7">
        <v>0</v>
      </c>
      <c r="V11" s="7"/>
      <c r="W11" s="7">
        <v>0</v>
      </c>
      <c r="X11" s="7"/>
      <c r="Y11" s="10">
        <v>0</v>
      </c>
    </row>
    <row r="12" spans="1:25" x14ac:dyDescent="0.55000000000000004">
      <c r="A12" s="1" t="s">
        <v>18</v>
      </c>
      <c r="C12" s="7">
        <v>62574</v>
      </c>
      <c r="D12" s="7"/>
      <c r="E12" s="7">
        <v>1969621201</v>
      </c>
      <c r="F12" s="7"/>
      <c r="G12" s="7">
        <v>1726096750.425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62574</v>
      </c>
      <c r="R12" s="7"/>
      <c r="S12" s="7">
        <v>29100</v>
      </c>
      <c r="T12" s="7"/>
      <c r="U12" s="7">
        <v>1969621201</v>
      </c>
      <c r="V12" s="7"/>
      <c r="W12" s="7">
        <v>1810069024.77</v>
      </c>
      <c r="X12" s="7"/>
      <c r="Y12" s="10">
        <v>3.0650186189058685E-2</v>
      </c>
    </row>
    <row r="13" spans="1:25" x14ac:dyDescent="0.55000000000000004">
      <c r="A13" s="1" t="s">
        <v>19</v>
      </c>
      <c r="C13" s="7">
        <v>58653</v>
      </c>
      <c r="D13" s="7"/>
      <c r="E13" s="7">
        <v>1881920013</v>
      </c>
      <c r="F13" s="7"/>
      <c r="G13" s="7">
        <v>2273856571.3499999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58653</v>
      </c>
      <c r="R13" s="7"/>
      <c r="S13" s="7">
        <v>42050</v>
      </c>
      <c r="T13" s="7"/>
      <c r="U13" s="7">
        <v>1881920013</v>
      </c>
      <c r="V13" s="7"/>
      <c r="W13" s="7">
        <v>2451683816.0324998</v>
      </c>
      <c r="X13" s="7"/>
      <c r="Y13" s="10">
        <v>4.1514751321511847E-2</v>
      </c>
    </row>
    <row r="14" spans="1:25" x14ac:dyDescent="0.55000000000000004">
      <c r="A14" s="1" t="s">
        <v>20</v>
      </c>
      <c r="C14" s="7">
        <v>330577</v>
      </c>
      <c r="D14" s="7"/>
      <c r="E14" s="7">
        <v>2307970015</v>
      </c>
      <c r="F14" s="7"/>
      <c r="G14" s="7">
        <v>2221404051.9060001</v>
      </c>
      <c r="H14" s="7"/>
      <c r="I14" s="7">
        <v>233228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563805</v>
      </c>
      <c r="R14" s="7"/>
      <c r="S14" s="7">
        <v>4251</v>
      </c>
      <c r="T14" s="7"/>
      <c r="U14" s="7">
        <v>2307970015</v>
      </c>
      <c r="V14" s="7"/>
      <c r="W14" s="7">
        <v>2382474481.42275</v>
      </c>
      <c r="X14" s="7"/>
      <c r="Y14" s="10">
        <v>4.0342818669894191E-2</v>
      </c>
    </row>
    <row r="15" spans="1:25" x14ac:dyDescent="0.55000000000000004">
      <c r="A15" s="1" t="s">
        <v>21</v>
      </c>
      <c r="C15" s="7">
        <v>73230</v>
      </c>
      <c r="D15" s="7"/>
      <c r="E15" s="7">
        <v>1994437402</v>
      </c>
      <c r="F15" s="7"/>
      <c r="G15" s="7">
        <v>1952342629.8299999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73230</v>
      </c>
      <c r="R15" s="7"/>
      <c r="S15" s="7">
        <v>28940</v>
      </c>
      <c r="T15" s="7"/>
      <c r="U15" s="7">
        <v>1994437402</v>
      </c>
      <c r="V15" s="7"/>
      <c r="W15" s="7">
        <v>2106666506.6099999</v>
      </c>
      <c r="X15" s="7"/>
      <c r="Y15" s="10">
        <v>3.5672518441143428E-2</v>
      </c>
    </row>
    <row r="16" spans="1:25" x14ac:dyDescent="0.55000000000000004">
      <c r="A16" s="1" t="s">
        <v>22</v>
      </c>
      <c r="C16" s="7">
        <v>230856</v>
      </c>
      <c r="D16" s="7"/>
      <c r="E16" s="7">
        <v>1368806733</v>
      </c>
      <c r="F16" s="7"/>
      <c r="G16" s="7">
        <v>1991907291.0239999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230856</v>
      </c>
      <c r="R16" s="7"/>
      <c r="S16" s="7">
        <v>7530</v>
      </c>
      <c r="T16" s="7"/>
      <c r="U16" s="7">
        <v>1368806733</v>
      </c>
      <c r="V16" s="7"/>
      <c r="W16" s="7">
        <v>1728002523.204</v>
      </c>
      <c r="X16" s="7"/>
      <c r="Y16" s="10">
        <v>2.9260541087981838E-2</v>
      </c>
    </row>
    <row r="17" spans="1:25" x14ac:dyDescent="0.55000000000000004">
      <c r="A17" s="1" t="s">
        <v>23</v>
      </c>
      <c r="C17" s="7">
        <v>70000</v>
      </c>
      <c r="D17" s="7"/>
      <c r="E17" s="7">
        <v>1007180576</v>
      </c>
      <c r="F17" s="7"/>
      <c r="G17" s="7">
        <v>1249023825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70000</v>
      </c>
      <c r="R17" s="7"/>
      <c r="S17" s="7">
        <v>20860</v>
      </c>
      <c r="T17" s="7"/>
      <c r="U17" s="7">
        <v>1007180576</v>
      </c>
      <c r="V17" s="7"/>
      <c r="W17" s="7">
        <v>1451511810</v>
      </c>
      <c r="X17" s="7"/>
      <c r="Y17" s="10">
        <v>2.4578679941650663E-2</v>
      </c>
    </row>
    <row r="18" spans="1:25" x14ac:dyDescent="0.55000000000000004">
      <c r="A18" s="1" t="s">
        <v>24</v>
      </c>
      <c r="C18" s="7">
        <v>45930</v>
      </c>
      <c r="D18" s="7"/>
      <c r="E18" s="7">
        <v>911438426</v>
      </c>
      <c r="F18" s="7"/>
      <c r="G18" s="7">
        <v>1313087166.54</v>
      </c>
      <c r="H18" s="7"/>
      <c r="I18" s="7">
        <v>76801</v>
      </c>
      <c r="J18" s="7"/>
      <c r="K18" s="7">
        <v>2592218808</v>
      </c>
      <c r="L18" s="7"/>
      <c r="M18" s="7">
        <v>0</v>
      </c>
      <c r="N18" s="7"/>
      <c r="O18" s="7">
        <v>0</v>
      </c>
      <c r="P18" s="7"/>
      <c r="Q18" s="7">
        <v>122731</v>
      </c>
      <c r="R18" s="7"/>
      <c r="S18" s="7">
        <v>34480</v>
      </c>
      <c r="T18" s="7"/>
      <c r="U18" s="7">
        <v>3503657234</v>
      </c>
      <c r="V18" s="7"/>
      <c r="W18" s="7">
        <v>4206585878.9640002</v>
      </c>
      <c r="X18" s="7"/>
      <c r="Y18" s="10">
        <v>7.123078658665781E-2</v>
      </c>
    </row>
    <row r="19" spans="1:25" x14ac:dyDescent="0.55000000000000004">
      <c r="A19" s="1" t="s">
        <v>25</v>
      </c>
      <c r="C19" s="7">
        <v>39855</v>
      </c>
      <c r="D19" s="7"/>
      <c r="E19" s="7">
        <v>999032166</v>
      </c>
      <c r="F19" s="7"/>
      <c r="G19" s="7">
        <v>1045911576.6</v>
      </c>
      <c r="H19" s="7"/>
      <c r="I19" s="7">
        <v>77419</v>
      </c>
      <c r="J19" s="7"/>
      <c r="K19" s="7">
        <v>2075755643</v>
      </c>
      <c r="L19" s="7"/>
      <c r="M19" s="7">
        <v>0</v>
      </c>
      <c r="N19" s="7"/>
      <c r="O19" s="7">
        <v>0</v>
      </c>
      <c r="P19" s="7"/>
      <c r="Q19" s="7">
        <v>117274</v>
      </c>
      <c r="R19" s="7"/>
      <c r="S19" s="7">
        <v>26550</v>
      </c>
      <c r="T19" s="7"/>
      <c r="U19" s="7">
        <v>3074787809</v>
      </c>
      <c r="V19" s="7"/>
      <c r="W19" s="7">
        <v>3095098633.0349998</v>
      </c>
      <c r="X19" s="7"/>
      <c r="Y19" s="10">
        <v>5.240979657561845E-2</v>
      </c>
    </row>
    <row r="20" spans="1:25" x14ac:dyDescent="0.55000000000000004">
      <c r="A20" s="1" t="s">
        <v>26</v>
      </c>
      <c r="C20" s="7">
        <v>406687</v>
      </c>
      <c r="D20" s="7"/>
      <c r="E20" s="7">
        <v>2287983605</v>
      </c>
      <c r="F20" s="7"/>
      <c r="G20" s="7">
        <v>2126445536.961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406687</v>
      </c>
      <c r="R20" s="7"/>
      <c r="S20" s="7">
        <v>5490</v>
      </c>
      <c r="T20" s="7"/>
      <c r="U20" s="7">
        <v>2287983605</v>
      </c>
      <c r="V20" s="7"/>
      <c r="W20" s="7">
        <v>2219426995.8014998</v>
      </c>
      <c r="X20" s="7"/>
      <c r="Y20" s="10">
        <v>3.7581909708102421E-2</v>
      </c>
    </row>
    <row r="21" spans="1:25" x14ac:dyDescent="0.55000000000000004">
      <c r="A21" s="1" t="s">
        <v>27</v>
      </c>
      <c r="C21" s="7">
        <v>273326</v>
      </c>
      <c r="D21" s="7"/>
      <c r="E21" s="7">
        <v>1512389703</v>
      </c>
      <c r="F21" s="7"/>
      <c r="G21" s="7">
        <v>1218844900.4058001</v>
      </c>
      <c r="H21" s="7"/>
      <c r="I21" s="7">
        <v>0</v>
      </c>
      <c r="J21" s="7"/>
      <c r="K21" s="7">
        <v>0</v>
      </c>
      <c r="L21" s="7"/>
      <c r="M21" s="7">
        <v>-273326</v>
      </c>
      <c r="N21" s="7"/>
      <c r="O21" s="7">
        <v>1275165705</v>
      </c>
      <c r="P21" s="7"/>
      <c r="Q21" s="7">
        <v>0</v>
      </c>
      <c r="R21" s="7"/>
      <c r="S21" s="7">
        <v>0</v>
      </c>
      <c r="T21" s="7"/>
      <c r="U21" s="7">
        <v>0</v>
      </c>
      <c r="V21" s="7"/>
      <c r="W21" s="7">
        <v>0</v>
      </c>
      <c r="X21" s="7"/>
      <c r="Y21" s="10">
        <v>0</v>
      </c>
    </row>
    <row r="22" spans="1:25" x14ac:dyDescent="0.55000000000000004">
      <c r="A22" s="1" t="s">
        <v>28</v>
      </c>
      <c r="C22" s="7">
        <v>51000</v>
      </c>
      <c r="D22" s="7"/>
      <c r="E22" s="7">
        <v>918851901</v>
      </c>
      <c r="F22" s="7"/>
      <c r="G22" s="7">
        <v>914058796.5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51000</v>
      </c>
      <c r="R22" s="7"/>
      <c r="S22" s="7">
        <v>19020</v>
      </c>
      <c r="T22" s="7"/>
      <c r="U22" s="7">
        <v>918851901</v>
      </c>
      <c r="V22" s="7"/>
      <c r="W22" s="7">
        <v>964248381</v>
      </c>
      <c r="X22" s="7"/>
      <c r="Y22" s="10">
        <v>1.6327770933433759E-2</v>
      </c>
    </row>
    <row r="23" spans="1:25" x14ac:dyDescent="0.55000000000000004">
      <c r="A23" s="1" t="s">
        <v>29</v>
      </c>
      <c r="C23" s="7">
        <v>82206</v>
      </c>
      <c r="D23" s="7"/>
      <c r="E23" s="7">
        <v>3127362064</v>
      </c>
      <c r="F23" s="7"/>
      <c r="G23" s="7">
        <v>2596962265.2540002</v>
      </c>
      <c r="H23" s="7"/>
      <c r="I23" s="7">
        <v>0</v>
      </c>
      <c r="J23" s="7"/>
      <c r="K23" s="7">
        <v>0</v>
      </c>
      <c r="L23" s="7"/>
      <c r="M23" s="7">
        <v>-13524</v>
      </c>
      <c r="N23" s="7"/>
      <c r="O23" s="7">
        <v>501476551</v>
      </c>
      <c r="P23" s="7"/>
      <c r="Q23" s="7">
        <v>68682</v>
      </c>
      <c r="R23" s="7"/>
      <c r="S23" s="7">
        <v>39720</v>
      </c>
      <c r="T23" s="7"/>
      <c r="U23" s="7">
        <v>2612868663</v>
      </c>
      <c r="V23" s="7"/>
      <c r="W23" s="7">
        <v>2711817148.2119999</v>
      </c>
      <c r="X23" s="7"/>
      <c r="Y23" s="10">
        <v>4.5919630337821767E-2</v>
      </c>
    </row>
    <row r="24" spans="1:25" x14ac:dyDescent="0.55000000000000004">
      <c r="A24" s="1" t="s">
        <v>30</v>
      </c>
      <c r="C24" s="7">
        <v>30727</v>
      </c>
      <c r="D24" s="7"/>
      <c r="E24" s="7">
        <v>1276353857</v>
      </c>
      <c r="F24" s="7"/>
      <c r="G24" s="7">
        <v>764826125.72399998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30727</v>
      </c>
      <c r="R24" s="7"/>
      <c r="S24" s="7">
        <v>26220</v>
      </c>
      <c r="T24" s="7"/>
      <c r="U24" s="7">
        <v>1276353857</v>
      </c>
      <c r="V24" s="7"/>
      <c r="W24" s="7">
        <v>800868251.45700002</v>
      </c>
      <c r="X24" s="7"/>
      <c r="Y24" s="10">
        <v>1.3561229259299657E-2</v>
      </c>
    </row>
    <row r="25" spans="1:25" x14ac:dyDescent="0.55000000000000004">
      <c r="A25" s="1" t="s">
        <v>31</v>
      </c>
      <c r="C25" s="7">
        <v>24524</v>
      </c>
      <c r="D25" s="7"/>
      <c r="E25" s="7">
        <v>1517586769</v>
      </c>
      <c r="F25" s="7"/>
      <c r="G25" s="7">
        <v>1746689589.6300001</v>
      </c>
      <c r="H25" s="7"/>
      <c r="I25" s="7">
        <v>0</v>
      </c>
      <c r="J25" s="7"/>
      <c r="K25" s="7">
        <v>0</v>
      </c>
      <c r="L25" s="7"/>
      <c r="M25" s="7">
        <v>-10684</v>
      </c>
      <c r="N25" s="7"/>
      <c r="O25" s="7">
        <v>801853644</v>
      </c>
      <c r="P25" s="7"/>
      <c r="Q25" s="7">
        <v>13840</v>
      </c>
      <c r="R25" s="7"/>
      <c r="S25" s="7">
        <v>78550</v>
      </c>
      <c r="T25" s="7"/>
      <c r="U25" s="7">
        <v>856442705</v>
      </c>
      <c r="V25" s="7"/>
      <c r="W25" s="7">
        <v>1080663564.5999999</v>
      </c>
      <c r="X25" s="7"/>
      <c r="Y25" s="10">
        <v>1.8299047721083799E-2</v>
      </c>
    </row>
    <row r="26" spans="1:25" x14ac:dyDescent="0.55000000000000004">
      <c r="A26" s="1" t="s">
        <v>32</v>
      </c>
      <c r="C26" s="7">
        <v>18046</v>
      </c>
      <c r="D26" s="7"/>
      <c r="E26" s="7">
        <v>1673480039</v>
      </c>
      <c r="F26" s="7"/>
      <c r="G26" s="7">
        <v>1435090104</v>
      </c>
      <c r="H26" s="7"/>
      <c r="I26" s="7">
        <v>0</v>
      </c>
      <c r="J26" s="7"/>
      <c r="K26" s="7">
        <v>0</v>
      </c>
      <c r="L26" s="7"/>
      <c r="M26" s="7">
        <v>-18046</v>
      </c>
      <c r="N26" s="7"/>
      <c r="O26" s="7">
        <v>1457997207</v>
      </c>
      <c r="P26" s="7"/>
      <c r="Q26" s="7">
        <v>0</v>
      </c>
      <c r="R26" s="7"/>
      <c r="S26" s="7">
        <v>0</v>
      </c>
      <c r="T26" s="7"/>
      <c r="U26" s="7">
        <v>0</v>
      </c>
      <c r="V26" s="7"/>
      <c r="W26" s="7">
        <v>0</v>
      </c>
      <c r="X26" s="7"/>
      <c r="Y26" s="10">
        <v>0</v>
      </c>
    </row>
    <row r="27" spans="1:25" x14ac:dyDescent="0.55000000000000004">
      <c r="A27" s="1" t="s">
        <v>33</v>
      </c>
      <c r="C27" s="7">
        <v>332105</v>
      </c>
      <c r="D27" s="7"/>
      <c r="E27" s="7">
        <v>1627756680</v>
      </c>
      <c r="F27" s="7"/>
      <c r="G27" s="7">
        <v>1536090121.8382499</v>
      </c>
      <c r="H27" s="7"/>
      <c r="I27" s="7">
        <v>0</v>
      </c>
      <c r="J27" s="7"/>
      <c r="K27" s="7">
        <v>0</v>
      </c>
      <c r="L27" s="7"/>
      <c r="M27" s="7">
        <v>-332105</v>
      </c>
      <c r="N27" s="7"/>
      <c r="O27" s="7">
        <v>1785327942</v>
      </c>
      <c r="P27" s="7"/>
      <c r="Q27" s="7">
        <v>0</v>
      </c>
      <c r="R27" s="7"/>
      <c r="S27" s="7">
        <v>0</v>
      </c>
      <c r="T27" s="7"/>
      <c r="U27" s="7">
        <v>0</v>
      </c>
      <c r="V27" s="7"/>
      <c r="W27" s="7">
        <v>0</v>
      </c>
      <c r="X27" s="7"/>
      <c r="Y27" s="10">
        <v>0</v>
      </c>
    </row>
    <row r="28" spans="1:25" x14ac:dyDescent="0.55000000000000004">
      <c r="A28" s="1" t="s">
        <v>34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81006</v>
      </c>
      <c r="J28" s="7"/>
      <c r="K28" s="7">
        <v>1495419740</v>
      </c>
      <c r="L28" s="7"/>
      <c r="M28" s="7">
        <v>0</v>
      </c>
      <c r="N28" s="7"/>
      <c r="O28" s="7">
        <v>0</v>
      </c>
      <c r="P28" s="7"/>
      <c r="Q28" s="7">
        <v>81006</v>
      </c>
      <c r="R28" s="7"/>
      <c r="S28" s="7">
        <v>18600</v>
      </c>
      <c r="T28" s="7"/>
      <c r="U28" s="7">
        <v>1495419740</v>
      </c>
      <c r="V28" s="7"/>
      <c r="W28" s="7">
        <v>1497746665.98</v>
      </c>
      <c r="X28" s="7"/>
      <c r="Y28" s="10">
        <v>2.5361582098871644E-2</v>
      </c>
    </row>
    <row r="29" spans="1:25" ht="24.75" thickBot="1" x14ac:dyDescent="0.6">
      <c r="C29" s="7"/>
      <c r="D29" s="7"/>
      <c r="E29" s="8">
        <f>SUM(E9:E28)</f>
        <v>29557274879</v>
      </c>
      <c r="F29" s="7"/>
      <c r="G29" s="8">
        <f>SUM(G9:G28)</f>
        <v>28922368804.635601</v>
      </c>
      <c r="H29" s="7"/>
      <c r="I29" s="7"/>
      <c r="J29" s="7"/>
      <c r="K29" s="8">
        <f>SUM(K9:K28)</f>
        <v>6163394191</v>
      </c>
      <c r="L29" s="7"/>
      <c r="M29" s="7"/>
      <c r="N29" s="7"/>
      <c r="O29" s="8">
        <f>SUM(O9:O28)</f>
        <v>6663072871</v>
      </c>
      <c r="P29" s="7"/>
      <c r="Q29" s="7"/>
      <c r="R29" s="7"/>
      <c r="S29" s="7"/>
      <c r="T29" s="7"/>
      <c r="U29" s="8">
        <f>SUM(U9:U28)</f>
        <v>28725243562</v>
      </c>
      <c r="V29" s="7"/>
      <c r="W29" s="8">
        <f>SUM(W9:W28)</f>
        <v>30784172028.438595</v>
      </c>
      <c r="X29" s="7"/>
      <c r="Y29" s="11">
        <f>SUM(Y9:Y28)</f>
        <v>0.52127327269607759</v>
      </c>
    </row>
    <row r="30" spans="1:25" ht="24.75" thickTop="1" x14ac:dyDescent="0.55000000000000004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55000000000000004">
      <c r="W31" s="12"/>
      <c r="Y31" s="5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6"/>
  <sheetViews>
    <sheetView rightToLeft="1" zoomScale="106" zoomScaleNormal="106" workbookViewId="0">
      <selection activeCell="S17" sqref="S17"/>
    </sheetView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24.57031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42578125" style="1" bestFit="1" customWidth="1"/>
    <col min="12" max="12" width="1" style="1" customWidth="1"/>
    <col min="13" max="13" width="10.42578125" style="1" bestFit="1" customWidth="1"/>
    <col min="14" max="14" width="1" style="1" customWidth="1"/>
    <col min="15" max="15" width="7.8554687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28515625" style="1" bestFit="1" customWidth="1"/>
    <col min="20" max="20" width="1" style="1" customWidth="1"/>
    <col min="21" max="21" width="6.710937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7109375" style="1" bestFit="1" customWidth="1"/>
    <col min="26" max="26" width="1" style="1" customWidth="1"/>
    <col min="27" max="27" width="15.140625" style="1" bestFit="1" customWidth="1"/>
    <col min="28" max="28" width="1" style="1" customWidth="1"/>
    <col min="29" max="29" width="7.8554687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28515625" style="1" bestFit="1" customWidth="1"/>
    <col min="36" max="36" width="1" style="1" customWidth="1"/>
    <col min="37" max="37" width="34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 x14ac:dyDescent="0.55000000000000004">
      <c r="A6" s="18" t="s">
        <v>36</v>
      </c>
      <c r="B6" s="18" t="s">
        <v>36</v>
      </c>
      <c r="C6" s="18" t="s">
        <v>36</v>
      </c>
      <c r="D6" s="18" t="s">
        <v>36</v>
      </c>
      <c r="E6" s="18" t="s">
        <v>36</v>
      </c>
      <c r="F6" s="18" t="s">
        <v>36</v>
      </c>
      <c r="G6" s="18" t="s">
        <v>36</v>
      </c>
      <c r="H6" s="18" t="s">
        <v>36</v>
      </c>
      <c r="I6" s="18" t="s">
        <v>36</v>
      </c>
      <c r="J6" s="18" t="s">
        <v>36</v>
      </c>
      <c r="K6" s="18" t="s">
        <v>36</v>
      </c>
      <c r="L6" s="18" t="s">
        <v>36</v>
      </c>
      <c r="M6" s="18" t="s">
        <v>36</v>
      </c>
      <c r="O6" s="18" t="s">
        <v>146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 x14ac:dyDescent="0.55000000000000004">
      <c r="A7" s="17" t="s">
        <v>37</v>
      </c>
      <c r="C7" s="17" t="s">
        <v>38</v>
      </c>
      <c r="E7" s="17" t="s">
        <v>39</v>
      </c>
      <c r="G7" s="17" t="s">
        <v>40</v>
      </c>
      <c r="I7" s="17" t="s">
        <v>41</v>
      </c>
      <c r="K7" s="17" t="s">
        <v>42</v>
      </c>
      <c r="M7" s="17" t="s">
        <v>35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43</v>
      </c>
      <c r="AG7" s="17" t="s">
        <v>8</v>
      </c>
      <c r="AI7" s="17" t="s">
        <v>9</v>
      </c>
      <c r="AK7" s="17" t="s">
        <v>13</v>
      </c>
    </row>
    <row r="8" spans="1:37" ht="24.75" x14ac:dyDescent="0.55000000000000004">
      <c r="A8" s="18" t="s">
        <v>37</v>
      </c>
      <c r="C8" s="18" t="s">
        <v>38</v>
      </c>
      <c r="E8" s="18" t="s">
        <v>39</v>
      </c>
      <c r="G8" s="18" t="s">
        <v>40</v>
      </c>
      <c r="I8" s="18" t="s">
        <v>41</v>
      </c>
      <c r="K8" s="18" t="s">
        <v>42</v>
      </c>
      <c r="M8" s="18" t="s">
        <v>35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43</v>
      </c>
      <c r="AG8" s="18" t="s">
        <v>8</v>
      </c>
      <c r="AI8" s="18" t="s">
        <v>9</v>
      </c>
      <c r="AK8" s="18" t="s">
        <v>13</v>
      </c>
    </row>
    <row r="9" spans="1:37" x14ac:dyDescent="0.55000000000000004">
      <c r="A9" s="1" t="s">
        <v>44</v>
      </c>
      <c r="C9" s="6" t="s">
        <v>45</v>
      </c>
      <c r="D9" s="6"/>
      <c r="E9" s="6" t="s">
        <v>45</v>
      </c>
      <c r="F9" s="6"/>
      <c r="G9" s="6" t="s">
        <v>46</v>
      </c>
      <c r="H9" s="6"/>
      <c r="I9" s="6" t="s">
        <v>47</v>
      </c>
      <c r="J9" s="6"/>
      <c r="K9" s="5">
        <v>0</v>
      </c>
      <c r="L9" s="6"/>
      <c r="M9" s="5">
        <v>0</v>
      </c>
      <c r="N9" s="6"/>
      <c r="O9" s="5">
        <v>1197</v>
      </c>
      <c r="P9" s="6"/>
      <c r="Q9" s="5">
        <v>1001471982</v>
      </c>
      <c r="R9" s="6"/>
      <c r="S9" s="5">
        <v>1174163844</v>
      </c>
      <c r="T9" s="6"/>
      <c r="U9" s="5">
        <v>0</v>
      </c>
      <c r="V9" s="6"/>
      <c r="W9" s="5">
        <v>0</v>
      </c>
      <c r="X9" s="6"/>
      <c r="Y9" s="5">
        <v>1197</v>
      </c>
      <c r="Z9" s="6"/>
      <c r="AA9" s="5">
        <v>1197000000</v>
      </c>
      <c r="AB9" s="6"/>
      <c r="AC9" s="5">
        <v>0</v>
      </c>
      <c r="AD9" s="6"/>
      <c r="AE9" s="5">
        <v>0</v>
      </c>
      <c r="AF9" s="6"/>
      <c r="AG9" s="5">
        <v>0</v>
      </c>
      <c r="AH9" s="6"/>
      <c r="AI9" s="5">
        <v>0</v>
      </c>
      <c r="AJ9" s="6"/>
      <c r="AK9" s="10">
        <v>0</v>
      </c>
    </row>
    <row r="10" spans="1:37" x14ac:dyDescent="0.55000000000000004">
      <c r="A10" s="1" t="s">
        <v>48</v>
      </c>
      <c r="C10" s="6" t="s">
        <v>45</v>
      </c>
      <c r="D10" s="6"/>
      <c r="E10" s="6" t="s">
        <v>45</v>
      </c>
      <c r="F10" s="6"/>
      <c r="G10" s="6" t="s">
        <v>49</v>
      </c>
      <c r="H10" s="6"/>
      <c r="I10" s="6" t="s">
        <v>47</v>
      </c>
      <c r="J10" s="6"/>
      <c r="K10" s="5">
        <v>0</v>
      </c>
      <c r="L10" s="6"/>
      <c r="M10" s="5">
        <v>0</v>
      </c>
      <c r="N10" s="6"/>
      <c r="O10" s="5">
        <v>1837</v>
      </c>
      <c r="P10" s="6"/>
      <c r="Q10" s="5">
        <v>1543359683</v>
      </c>
      <c r="R10" s="6"/>
      <c r="S10" s="5">
        <v>1798556202</v>
      </c>
      <c r="T10" s="6"/>
      <c r="U10" s="5">
        <v>0</v>
      </c>
      <c r="V10" s="6"/>
      <c r="W10" s="5">
        <v>0</v>
      </c>
      <c r="X10" s="6"/>
      <c r="Y10" s="5">
        <v>1837</v>
      </c>
      <c r="Z10" s="6"/>
      <c r="AA10" s="5">
        <v>1837000000</v>
      </c>
      <c r="AB10" s="6"/>
      <c r="AC10" s="5">
        <v>0</v>
      </c>
      <c r="AD10" s="6"/>
      <c r="AE10" s="5">
        <v>0</v>
      </c>
      <c r="AF10" s="6"/>
      <c r="AG10" s="5">
        <v>0</v>
      </c>
      <c r="AH10" s="6"/>
      <c r="AI10" s="5">
        <v>0</v>
      </c>
      <c r="AJ10" s="6"/>
      <c r="AK10" s="10">
        <v>0</v>
      </c>
    </row>
    <row r="11" spans="1:37" x14ac:dyDescent="0.55000000000000004">
      <c r="A11" s="1" t="s">
        <v>50</v>
      </c>
      <c r="C11" s="6" t="s">
        <v>45</v>
      </c>
      <c r="D11" s="6"/>
      <c r="E11" s="6" t="s">
        <v>45</v>
      </c>
      <c r="F11" s="6"/>
      <c r="G11" s="6" t="s">
        <v>49</v>
      </c>
      <c r="H11" s="6"/>
      <c r="I11" s="6" t="s">
        <v>51</v>
      </c>
      <c r="J11" s="6"/>
      <c r="K11" s="5">
        <v>0</v>
      </c>
      <c r="L11" s="6"/>
      <c r="M11" s="5">
        <v>0</v>
      </c>
      <c r="N11" s="6"/>
      <c r="O11" s="5">
        <v>11039</v>
      </c>
      <c r="P11" s="6"/>
      <c r="Q11" s="5">
        <v>9973410047</v>
      </c>
      <c r="R11" s="6"/>
      <c r="S11" s="5">
        <v>10587462204</v>
      </c>
      <c r="T11" s="6"/>
      <c r="U11" s="5">
        <v>0</v>
      </c>
      <c r="V11" s="6"/>
      <c r="W11" s="5">
        <v>0</v>
      </c>
      <c r="X11" s="6"/>
      <c r="Y11" s="5">
        <v>0</v>
      </c>
      <c r="Z11" s="6"/>
      <c r="AA11" s="5">
        <v>0</v>
      </c>
      <c r="AB11" s="6"/>
      <c r="AC11" s="5">
        <v>11039</v>
      </c>
      <c r="AD11" s="6"/>
      <c r="AE11" s="5">
        <v>980237</v>
      </c>
      <c r="AF11" s="6"/>
      <c r="AG11" s="5">
        <v>9973410047</v>
      </c>
      <c r="AH11" s="6"/>
      <c r="AI11" s="5">
        <v>10818874966</v>
      </c>
      <c r="AJ11" s="6"/>
      <c r="AK11" s="10">
        <v>0.18319772755968874</v>
      </c>
    </row>
    <row r="12" spans="1:37" x14ac:dyDescent="0.55000000000000004">
      <c r="A12" s="1" t="s">
        <v>52</v>
      </c>
      <c r="C12" s="6" t="s">
        <v>45</v>
      </c>
      <c r="D12" s="6"/>
      <c r="E12" s="6" t="s">
        <v>45</v>
      </c>
      <c r="F12" s="6"/>
      <c r="G12" s="6" t="s">
        <v>53</v>
      </c>
      <c r="H12" s="6"/>
      <c r="I12" s="6" t="s">
        <v>54</v>
      </c>
      <c r="J12" s="6"/>
      <c r="K12" s="5">
        <v>0</v>
      </c>
      <c r="L12" s="6"/>
      <c r="M12" s="5">
        <v>0</v>
      </c>
      <c r="N12" s="6"/>
      <c r="O12" s="5">
        <v>4953</v>
      </c>
      <c r="P12" s="6"/>
      <c r="Q12" s="5">
        <v>4374694317</v>
      </c>
      <c r="R12" s="6"/>
      <c r="S12" s="5">
        <v>4657204578</v>
      </c>
      <c r="T12" s="6"/>
      <c r="U12" s="5">
        <v>4196</v>
      </c>
      <c r="V12" s="6"/>
      <c r="W12" s="5">
        <v>3998573768</v>
      </c>
      <c r="X12" s="6"/>
      <c r="Y12" s="5">
        <v>0</v>
      </c>
      <c r="Z12" s="6"/>
      <c r="AA12" s="5">
        <v>0</v>
      </c>
      <c r="AB12" s="6"/>
      <c r="AC12" s="5">
        <v>9149</v>
      </c>
      <c r="AD12" s="6"/>
      <c r="AE12" s="5">
        <v>960800</v>
      </c>
      <c r="AF12" s="6"/>
      <c r="AG12" s="5">
        <v>8373268085</v>
      </c>
      <c r="AH12" s="6"/>
      <c r="AI12" s="5">
        <v>8788765947</v>
      </c>
      <c r="AJ12" s="6"/>
      <c r="AK12" s="10">
        <v>0.14882156921161482</v>
      </c>
    </row>
    <row r="13" spans="1:37" x14ac:dyDescent="0.55000000000000004">
      <c r="A13" s="1" t="s">
        <v>55</v>
      </c>
      <c r="C13" s="6" t="s">
        <v>45</v>
      </c>
      <c r="D13" s="6"/>
      <c r="E13" s="6" t="s">
        <v>45</v>
      </c>
      <c r="F13" s="6"/>
      <c r="G13" s="6" t="s">
        <v>56</v>
      </c>
      <c r="H13" s="6"/>
      <c r="I13" s="6" t="s">
        <v>57</v>
      </c>
      <c r="J13" s="6"/>
      <c r="K13" s="5">
        <v>15</v>
      </c>
      <c r="L13" s="6"/>
      <c r="M13" s="5">
        <v>15</v>
      </c>
      <c r="N13" s="6"/>
      <c r="O13" s="5">
        <v>3510</v>
      </c>
      <c r="P13" s="6"/>
      <c r="Q13" s="5">
        <v>3300068227</v>
      </c>
      <c r="R13" s="6"/>
      <c r="S13" s="5">
        <v>3397520387</v>
      </c>
      <c r="T13" s="6"/>
      <c r="U13" s="5">
        <v>0</v>
      </c>
      <c r="V13" s="6"/>
      <c r="W13" s="5">
        <v>0</v>
      </c>
      <c r="X13" s="6"/>
      <c r="Y13" s="5">
        <v>0</v>
      </c>
      <c r="Z13" s="6"/>
      <c r="AA13" s="5">
        <v>0</v>
      </c>
      <c r="AB13" s="6"/>
      <c r="AC13" s="5">
        <v>3510</v>
      </c>
      <c r="AD13" s="6"/>
      <c r="AE13" s="5">
        <v>971300</v>
      </c>
      <c r="AF13" s="6"/>
      <c r="AG13" s="5">
        <v>3300068227</v>
      </c>
      <c r="AH13" s="6"/>
      <c r="AI13" s="5">
        <v>3408645071</v>
      </c>
      <c r="AJ13" s="6"/>
      <c r="AK13" s="10">
        <v>5.7719128192828206E-2</v>
      </c>
    </row>
    <row r="14" spans="1:37" ht="24.75" thickBot="1" x14ac:dyDescent="0.6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3">
        <f>SUM(Q9:Q13)</f>
        <v>20193004256</v>
      </c>
      <c r="R14" s="6"/>
      <c r="S14" s="13">
        <f>SUM(S9:S13)</f>
        <v>21614907215</v>
      </c>
      <c r="T14" s="6"/>
      <c r="U14" s="6"/>
      <c r="V14" s="6"/>
      <c r="W14" s="13">
        <f>SUM(W9:W13)</f>
        <v>3998573768</v>
      </c>
      <c r="X14" s="6"/>
      <c r="Y14" s="6"/>
      <c r="Z14" s="6"/>
      <c r="AA14" s="13">
        <f>SUM(AA9:AA13)</f>
        <v>3034000000</v>
      </c>
      <c r="AB14" s="6"/>
      <c r="AC14" s="6"/>
      <c r="AD14" s="6"/>
      <c r="AE14" s="6"/>
      <c r="AF14" s="6"/>
      <c r="AG14" s="13">
        <f>SUM(AG9:AG13)</f>
        <v>21646746359</v>
      </c>
      <c r="AH14" s="6"/>
      <c r="AI14" s="13">
        <f>SUM(AI9:AI13)</f>
        <v>23016285984</v>
      </c>
      <c r="AJ14" s="6"/>
      <c r="AK14" s="11">
        <f>SUM(AK9:AK13)</f>
        <v>0.3897384249641318</v>
      </c>
    </row>
    <row r="15" spans="1:37" ht="24.75" thickTop="1" x14ac:dyDescent="0.55000000000000004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x14ac:dyDescent="0.55000000000000004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zoomScale="106" zoomScaleNormal="106" workbookViewId="0">
      <selection activeCell="S8" sqref="S8:S10"/>
    </sheetView>
  </sheetViews>
  <sheetFormatPr defaultRowHeight="24" x14ac:dyDescent="0.55000000000000004"/>
  <cols>
    <col min="1" max="1" width="23.7109375" style="1" bestFit="1" customWidth="1"/>
    <col min="2" max="2" width="1" style="1" customWidth="1"/>
    <col min="3" max="3" width="25.140625" style="1" bestFit="1" customWidth="1"/>
    <col min="4" max="4" width="1" style="1" customWidth="1"/>
    <col min="5" max="5" width="16.285156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42578125" style="1" bestFit="1" customWidth="1"/>
    <col min="10" max="10" width="1" style="1" customWidth="1"/>
    <col min="11" max="11" width="16.140625" style="1" bestFit="1" customWidth="1"/>
    <col min="12" max="12" width="1" style="1" customWidth="1"/>
    <col min="13" max="13" width="15.140625" style="1" bestFit="1" customWidth="1"/>
    <col min="14" max="14" width="1" style="1" customWidth="1"/>
    <col min="15" max="15" width="15.140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3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7" t="s">
        <v>59</v>
      </c>
      <c r="C6" s="18" t="s">
        <v>60</v>
      </c>
      <c r="D6" s="18" t="s">
        <v>60</v>
      </c>
      <c r="E6" s="18" t="s">
        <v>60</v>
      </c>
      <c r="F6" s="18" t="s">
        <v>60</v>
      </c>
      <c r="G6" s="18" t="s">
        <v>60</v>
      </c>
      <c r="H6" s="18" t="s">
        <v>60</v>
      </c>
      <c r="I6" s="18" t="s">
        <v>60</v>
      </c>
      <c r="K6" s="18" t="s">
        <v>146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 x14ac:dyDescent="0.55000000000000004">
      <c r="A7" s="18" t="s">
        <v>59</v>
      </c>
      <c r="C7" s="18" t="s">
        <v>61</v>
      </c>
      <c r="E7" s="18" t="s">
        <v>62</v>
      </c>
      <c r="G7" s="18" t="s">
        <v>63</v>
      </c>
      <c r="I7" s="18" t="s">
        <v>42</v>
      </c>
      <c r="K7" s="18" t="s">
        <v>64</v>
      </c>
      <c r="M7" s="18" t="s">
        <v>65</v>
      </c>
      <c r="O7" s="18" t="s">
        <v>66</v>
      </c>
      <c r="Q7" s="18" t="s">
        <v>64</v>
      </c>
      <c r="S7" s="18" t="s">
        <v>58</v>
      </c>
    </row>
    <row r="8" spans="1:19" x14ac:dyDescent="0.55000000000000004">
      <c r="A8" s="1" t="s">
        <v>67</v>
      </c>
      <c r="C8" s="6" t="s">
        <v>68</v>
      </c>
      <c r="D8" s="6"/>
      <c r="E8" s="6" t="s">
        <v>69</v>
      </c>
      <c r="F8" s="6"/>
      <c r="G8" s="6" t="s">
        <v>70</v>
      </c>
      <c r="H8" s="6"/>
      <c r="I8" s="5">
        <v>5</v>
      </c>
      <c r="J8" s="6"/>
      <c r="K8" s="5">
        <v>139271122</v>
      </c>
      <c r="L8" s="6"/>
      <c r="M8" s="5">
        <v>588934</v>
      </c>
      <c r="N8" s="6"/>
      <c r="O8" s="5">
        <v>0</v>
      </c>
      <c r="P8" s="6"/>
      <c r="Q8" s="5">
        <v>139860056</v>
      </c>
      <c r="R8" s="6"/>
      <c r="S8" s="10">
        <v>2.3682725344448545E-3</v>
      </c>
    </row>
    <row r="9" spans="1:19" x14ac:dyDescent="0.55000000000000004">
      <c r="A9" s="1" t="s">
        <v>71</v>
      </c>
      <c r="C9" s="6" t="s">
        <v>72</v>
      </c>
      <c r="D9" s="6"/>
      <c r="E9" s="6" t="s">
        <v>69</v>
      </c>
      <c r="F9" s="6"/>
      <c r="G9" s="6" t="s">
        <v>73</v>
      </c>
      <c r="H9" s="6"/>
      <c r="I9" s="5">
        <v>5</v>
      </c>
      <c r="J9" s="6"/>
      <c r="K9" s="5">
        <v>10574128</v>
      </c>
      <c r="L9" s="6"/>
      <c r="M9" s="5">
        <v>34644714</v>
      </c>
      <c r="N9" s="6"/>
      <c r="O9" s="5">
        <v>0</v>
      </c>
      <c r="P9" s="6"/>
      <c r="Q9" s="5">
        <v>45218842</v>
      </c>
      <c r="R9" s="6"/>
      <c r="S9" s="10">
        <v>7.6569783118062983E-4</v>
      </c>
    </row>
    <row r="10" spans="1:19" x14ac:dyDescent="0.55000000000000004">
      <c r="A10" s="1" t="s">
        <v>74</v>
      </c>
      <c r="C10" s="6" t="s">
        <v>75</v>
      </c>
      <c r="D10" s="6"/>
      <c r="E10" s="6" t="s">
        <v>69</v>
      </c>
      <c r="F10" s="6"/>
      <c r="G10" s="6" t="s">
        <v>76</v>
      </c>
      <c r="H10" s="6"/>
      <c r="I10" s="5">
        <v>5</v>
      </c>
      <c r="J10" s="6"/>
      <c r="K10" s="5">
        <v>5158121466</v>
      </c>
      <c r="L10" s="6"/>
      <c r="M10" s="5">
        <v>5703121989</v>
      </c>
      <c r="N10" s="6"/>
      <c r="O10" s="5">
        <v>7027562276</v>
      </c>
      <c r="P10" s="6"/>
      <c r="Q10" s="5">
        <v>3833681179</v>
      </c>
      <c r="R10" s="6"/>
      <c r="S10" s="10">
        <v>6.4916332094446388E-2</v>
      </c>
    </row>
    <row r="11" spans="1:19" ht="24.75" thickBot="1" x14ac:dyDescent="0.6">
      <c r="C11" s="6"/>
      <c r="D11" s="6"/>
      <c r="E11" s="6"/>
      <c r="F11" s="6"/>
      <c r="G11" s="6"/>
      <c r="H11" s="6"/>
      <c r="I11" s="6"/>
      <c r="J11" s="6"/>
      <c r="K11" s="13">
        <f>SUM(K8:K10)</f>
        <v>5307966716</v>
      </c>
      <c r="L11" s="6"/>
      <c r="M11" s="13">
        <f>SUM(M8:M10)</f>
        <v>5738355637</v>
      </c>
      <c r="N11" s="6"/>
      <c r="O11" s="13">
        <f>SUM(O8:O10)</f>
        <v>7027562276</v>
      </c>
      <c r="P11" s="6"/>
      <c r="Q11" s="13">
        <f>SUM(Q8:Q10)</f>
        <v>4018760077</v>
      </c>
      <c r="R11" s="6"/>
      <c r="S11" s="11">
        <f>SUM(S8:S10)</f>
        <v>6.8050302460071876E-2</v>
      </c>
    </row>
    <row r="12" spans="1:19" ht="24.75" thickTop="1" x14ac:dyDescent="0.55000000000000004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x14ac:dyDescent="0.55000000000000004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18"/>
  <sheetViews>
    <sheetView rightToLeft="1" zoomScale="106" zoomScaleNormal="106" workbookViewId="0">
      <selection activeCell="M15" sqref="M15:S19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425781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3.710937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3.28515625" style="1" bestFit="1" customWidth="1"/>
    <col min="16" max="16" width="1" style="1" customWidth="1"/>
    <col min="17" max="17" width="13.710937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3" ht="24.75" x14ac:dyDescent="0.55000000000000004">
      <c r="A3" s="17" t="s">
        <v>77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3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3" ht="24.75" x14ac:dyDescent="0.55000000000000004">
      <c r="A6" s="18" t="s">
        <v>78</v>
      </c>
      <c r="B6" s="18" t="s">
        <v>78</v>
      </c>
      <c r="C6" s="18" t="s">
        <v>78</v>
      </c>
      <c r="D6" s="18" t="s">
        <v>78</v>
      </c>
      <c r="E6" s="18" t="s">
        <v>78</v>
      </c>
      <c r="F6" s="18" t="s">
        <v>78</v>
      </c>
      <c r="G6" s="18" t="s">
        <v>78</v>
      </c>
      <c r="I6" s="18" t="s">
        <v>79</v>
      </c>
      <c r="J6" s="18" t="s">
        <v>79</v>
      </c>
      <c r="K6" s="18" t="s">
        <v>79</v>
      </c>
      <c r="L6" s="18" t="s">
        <v>79</v>
      </c>
      <c r="M6" s="18" t="s">
        <v>79</v>
      </c>
      <c r="O6" s="18" t="s">
        <v>80</v>
      </c>
      <c r="P6" s="18" t="s">
        <v>80</v>
      </c>
      <c r="Q6" s="18" t="s">
        <v>80</v>
      </c>
      <c r="R6" s="18" t="s">
        <v>80</v>
      </c>
      <c r="S6" s="18" t="s">
        <v>80</v>
      </c>
    </row>
    <row r="7" spans="1:23" ht="24.75" x14ac:dyDescent="0.55000000000000004">
      <c r="A7" s="18" t="s">
        <v>81</v>
      </c>
      <c r="C7" s="18" t="s">
        <v>82</v>
      </c>
      <c r="E7" s="18" t="s">
        <v>41</v>
      </c>
      <c r="G7" s="18" t="s">
        <v>42</v>
      </c>
      <c r="I7" s="18" t="s">
        <v>83</v>
      </c>
      <c r="K7" s="18" t="s">
        <v>84</v>
      </c>
      <c r="M7" s="18" t="s">
        <v>85</v>
      </c>
      <c r="O7" s="18" t="s">
        <v>83</v>
      </c>
      <c r="Q7" s="18" t="s">
        <v>84</v>
      </c>
      <c r="S7" s="18" t="s">
        <v>85</v>
      </c>
    </row>
    <row r="8" spans="1:23" x14ac:dyDescent="0.55000000000000004">
      <c r="A8" s="1" t="s">
        <v>86</v>
      </c>
      <c r="C8" s="6" t="s">
        <v>147</v>
      </c>
      <c r="D8" s="6"/>
      <c r="E8" s="6" t="s">
        <v>88</v>
      </c>
      <c r="F8" s="6"/>
      <c r="G8" s="5">
        <v>16</v>
      </c>
      <c r="H8" s="6"/>
      <c r="I8" s="5">
        <v>0</v>
      </c>
      <c r="J8" s="6"/>
      <c r="K8" s="5">
        <v>0</v>
      </c>
      <c r="L8" s="6"/>
      <c r="M8" s="5">
        <v>0</v>
      </c>
      <c r="N8" s="6"/>
      <c r="O8" s="5">
        <v>437396737</v>
      </c>
      <c r="P8" s="6"/>
      <c r="Q8" s="5">
        <v>0</v>
      </c>
      <c r="R8" s="6"/>
      <c r="S8" s="5">
        <v>437396737</v>
      </c>
      <c r="T8" s="6"/>
      <c r="U8" s="6"/>
      <c r="V8" s="6"/>
      <c r="W8" s="6"/>
    </row>
    <row r="9" spans="1:23" x14ac:dyDescent="0.55000000000000004">
      <c r="A9" s="1" t="s">
        <v>55</v>
      </c>
      <c r="C9" s="6" t="s">
        <v>147</v>
      </c>
      <c r="D9" s="6"/>
      <c r="E9" s="6" t="s">
        <v>57</v>
      </c>
      <c r="F9" s="6"/>
      <c r="G9" s="5">
        <v>15</v>
      </c>
      <c r="H9" s="6"/>
      <c r="I9" s="5">
        <v>44844723</v>
      </c>
      <c r="J9" s="6"/>
      <c r="K9" s="5">
        <v>0</v>
      </c>
      <c r="L9" s="6"/>
      <c r="M9" s="5">
        <v>44844723</v>
      </c>
      <c r="N9" s="6"/>
      <c r="O9" s="5">
        <v>216411835</v>
      </c>
      <c r="P9" s="6"/>
      <c r="Q9" s="5">
        <v>0</v>
      </c>
      <c r="R9" s="6"/>
      <c r="S9" s="5">
        <v>216411835</v>
      </c>
      <c r="T9" s="6"/>
      <c r="U9" s="6"/>
      <c r="V9" s="6"/>
      <c r="W9" s="6"/>
    </row>
    <row r="10" spans="1:23" x14ac:dyDescent="0.55000000000000004">
      <c r="A10" s="1" t="s">
        <v>89</v>
      </c>
      <c r="C10" s="6" t="s">
        <v>147</v>
      </c>
      <c r="D10" s="6"/>
      <c r="E10" s="6" t="s">
        <v>90</v>
      </c>
      <c r="F10" s="6"/>
      <c r="G10" s="5">
        <v>16</v>
      </c>
      <c r="H10" s="6"/>
      <c r="I10" s="5">
        <v>0</v>
      </c>
      <c r="J10" s="6"/>
      <c r="K10" s="5">
        <v>0</v>
      </c>
      <c r="L10" s="6"/>
      <c r="M10" s="5">
        <v>0</v>
      </c>
      <c r="N10" s="6"/>
      <c r="O10" s="5">
        <v>78486435</v>
      </c>
      <c r="P10" s="6"/>
      <c r="Q10" s="5">
        <v>0</v>
      </c>
      <c r="R10" s="6"/>
      <c r="S10" s="5">
        <v>78486435</v>
      </c>
      <c r="T10" s="6"/>
      <c r="U10" s="6"/>
      <c r="V10" s="6"/>
      <c r="W10" s="6"/>
    </row>
    <row r="11" spans="1:23" x14ac:dyDescent="0.55000000000000004">
      <c r="A11" s="1" t="s">
        <v>67</v>
      </c>
      <c r="C11" s="5">
        <v>30</v>
      </c>
      <c r="D11" s="6"/>
      <c r="E11" s="6" t="s">
        <v>147</v>
      </c>
      <c r="F11" s="6"/>
      <c r="G11" s="5">
        <v>5</v>
      </c>
      <c r="H11" s="6"/>
      <c r="I11" s="5">
        <v>588934</v>
      </c>
      <c r="J11" s="6"/>
      <c r="K11" s="5">
        <v>0</v>
      </c>
      <c r="L11" s="6"/>
      <c r="M11" s="5">
        <v>588934</v>
      </c>
      <c r="N11" s="6"/>
      <c r="O11" s="5">
        <v>2704417</v>
      </c>
      <c r="P11" s="6"/>
      <c r="Q11" s="5">
        <v>0</v>
      </c>
      <c r="R11" s="6"/>
      <c r="S11" s="5">
        <v>2704417</v>
      </c>
      <c r="T11" s="6"/>
      <c r="U11" s="6"/>
      <c r="V11" s="6"/>
      <c r="W11" s="6"/>
    </row>
    <row r="12" spans="1:23" x14ac:dyDescent="0.55000000000000004">
      <c r="A12" s="1" t="s">
        <v>71</v>
      </c>
      <c r="C12" s="5">
        <v>27</v>
      </c>
      <c r="D12" s="6"/>
      <c r="E12" s="6" t="s">
        <v>147</v>
      </c>
      <c r="F12" s="6"/>
      <c r="G12" s="5">
        <v>5</v>
      </c>
      <c r="H12" s="6"/>
      <c r="I12" s="5">
        <v>44714</v>
      </c>
      <c r="J12" s="6"/>
      <c r="K12" s="5">
        <v>0</v>
      </c>
      <c r="L12" s="6"/>
      <c r="M12" s="5">
        <v>44714</v>
      </c>
      <c r="N12" s="6"/>
      <c r="O12" s="5">
        <v>262846</v>
      </c>
      <c r="P12" s="6"/>
      <c r="Q12" s="5">
        <v>0</v>
      </c>
      <c r="R12" s="6"/>
      <c r="S12" s="5">
        <v>262846</v>
      </c>
      <c r="T12" s="6"/>
      <c r="U12" s="6"/>
      <c r="V12" s="6"/>
      <c r="W12" s="6"/>
    </row>
    <row r="13" spans="1:23" x14ac:dyDescent="0.55000000000000004">
      <c r="A13" s="1" t="s">
        <v>74</v>
      </c>
      <c r="C13" s="5">
        <v>17</v>
      </c>
      <c r="D13" s="6"/>
      <c r="E13" s="6" t="s">
        <v>147</v>
      </c>
      <c r="F13" s="6"/>
      <c r="G13" s="5">
        <v>5</v>
      </c>
      <c r="H13" s="6"/>
      <c r="I13" s="5">
        <v>4898089</v>
      </c>
      <c r="J13" s="6"/>
      <c r="K13" s="5">
        <v>0</v>
      </c>
      <c r="L13" s="6"/>
      <c r="M13" s="5">
        <v>4898089</v>
      </c>
      <c r="N13" s="6"/>
      <c r="O13" s="5">
        <v>8940877</v>
      </c>
      <c r="P13" s="6"/>
      <c r="Q13" s="5">
        <v>0</v>
      </c>
      <c r="R13" s="6"/>
      <c r="S13" s="5">
        <v>8940877</v>
      </c>
      <c r="T13" s="6"/>
      <c r="U13" s="6"/>
      <c r="V13" s="6"/>
      <c r="W13" s="6"/>
    </row>
    <row r="14" spans="1:23" ht="24.75" thickBot="1" x14ac:dyDescent="0.6">
      <c r="C14" s="6"/>
      <c r="D14" s="6"/>
      <c r="E14" s="6"/>
      <c r="F14" s="6"/>
      <c r="G14" s="6"/>
      <c r="H14" s="6"/>
      <c r="I14" s="13">
        <f>SUM(I8:I13)</f>
        <v>50376460</v>
      </c>
      <c r="J14" s="6"/>
      <c r="K14" s="13">
        <f>SUM(K8:K13)</f>
        <v>0</v>
      </c>
      <c r="L14" s="6"/>
      <c r="M14" s="13">
        <f>SUM(M8:M13)</f>
        <v>50376460</v>
      </c>
      <c r="N14" s="6"/>
      <c r="O14" s="13">
        <f>SUM(O8:O13)</f>
        <v>744203147</v>
      </c>
      <c r="P14" s="6"/>
      <c r="Q14" s="13">
        <f>SUM(Q8:Q13)</f>
        <v>0</v>
      </c>
      <c r="R14" s="6"/>
      <c r="S14" s="13">
        <f>SUM(S8:S13)</f>
        <v>744203147</v>
      </c>
      <c r="T14" s="6"/>
      <c r="U14" s="6"/>
      <c r="V14" s="6"/>
      <c r="W14" s="6"/>
    </row>
    <row r="15" spans="1:23" ht="24.75" thickTop="1" x14ac:dyDescent="0.55000000000000004">
      <c r="C15" s="6"/>
      <c r="D15" s="6"/>
      <c r="E15" s="6"/>
      <c r="F15" s="6"/>
      <c r="G15" s="6"/>
      <c r="H15" s="6"/>
      <c r="I15" s="6"/>
      <c r="J15" s="6"/>
      <c r="K15" s="6"/>
      <c r="L15" s="6"/>
      <c r="M15" s="5"/>
      <c r="N15" s="5"/>
      <c r="O15" s="5"/>
      <c r="P15" s="5"/>
      <c r="Q15" s="5"/>
      <c r="R15" s="5"/>
      <c r="S15" s="5"/>
      <c r="T15" s="6"/>
      <c r="U15" s="6"/>
      <c r="V15" s="6"/>
      <c r="W15" s="6"/>
    </row>
    <row r="18" spans="13:19" x14ac:dyDescent="0.55000000000000004">
      <c r="M18" s="3"/>
      <c r="N18" s="3"/>
      <c r="O18" s="3"/>
      <c r="P18" s="3"/>
      <c r="Q18" s="3"/>
      <c r="R18" s="3"/>
      <c r="S18" s="3"/>
    </row>
  </sheetData>
  <mergeCells count="16">
    <mergeCell ref="A4:S4"/>
    <mergeCell ref="A3:S3"/>
    <mergeCell ref="A2:T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3"/>
  <sheetViews>
    <sheetView rightToLeft="1" topLeftCell="A4" zoomScale="106" zoomScaleNormal="106" workbookViewId="0">
      <selection activeCell="G19" sqref="G19"/>
    </sheetView>
  </sheetViews>
  <sheetFormatPr defaultRowHeight="24" x14ac:dyDescent="0.55000000000000004"/>
  <cols>
    <col min="1" max="1" width="24.71093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36.7109375" style="1" bestFit="1" customWidth="1"/>
    <col min="6" max="6" width="1" style="1" customWidth="1"/>
    <col min="7" max="7" width="25" style="1" bestFit="1" customWidth="1"/>
    <col min="8" max="8" width="1" style="1" customWidth="1"/>
    <col min="9" max="9" width="24.42578125" style="1" bestFit="1" customWidth="1"/>
    <col min="10" max="10" width="1" style="1" customWidth="1"/>
    <col min="11" max="11" width="13.7109375" style="1" bestFit="1" customWidth="1"/>
    <col min="12" max="12" width="1" style="1" customWidth="1"/>
    <col min="13" max="13" width="26.28515625" style="1" bestFit="1" customWidth="1"/>
    <col min="14" max="14" width="1" style="1" customWidth="1"/>
    <col min="15" max="15" width="24.42578125" style="1" bestFit="1" customWidth="1"/>
    <col min="16" max="16" width="1" style="1" customWidth="1"/>
    <col min="17" max="17" width="13.7109375" style="1" bestFit="1" customWidth="1"/>
    <col min="18" max="18" width="1" style="1" customWidth="1"/>
    <col min="19" max="19" width="26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77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7" t="s">
        <v>3</v>
      </c>
      <c r="C6" s="18" t="s">
        <v>91</v>
      </c>
      <c r="D6" s="18" t="s">
        <v>91</v>
      </c>
      <c r="E6" s="18" t="s">
        <v>91</v>
      </c>
      <c r="F6" s="18" t="s">
        <v>91</v>
      </c>
      <c r="G6" s="18" t="s">
        <v>91</v>
      </c>
      <c r="I6" s="18" t="s">
        <v>79</v>
      </c>
      <c r="J6" s="18" t="s">
        <v>79</v>
      </c>
      <c r="K6" s="18" t="s">
        <v>79</v>
      </c>
      <c r="L6" s="18" t="s">
        <v>79</v>
      </c>
      <c r="M6" s="18" t="s">
        <v>79</v>
      </c>
      <c r="O6" s="18" t="s">
        <v>80</v>
      </c>
      <c r="P6" s="18" t="s">
        <v>80</v>
      </c>
      <c r="Q6" s="18" t="s">
        <v>80</v>
      </c>
      <c r="R6" s="18" t="s">
        <v>80</v>
      </c>
      <c r="S6" s="18" t="s">
        <v>80</v>
      </c>
    </row>
    <row r="7" spans="1:19" ht="24.75" x14ac:dyDescent="0.55000000000000004">
      <c r="A7" s="18" t="s">
        <v>3</v>
      </c>
      <c r="C7" s="18" t="s">
        <v>92</v>
      </c>
      <c r="E7" s="18" t="s">
        <v>93</v>
      </c>
      <c r="G7" s="18" t="s">
        <v>94</v>
      </c>
      <c r="I7" s="18" t="s">
        <v>95</v>
      </c>
      <c r="K7" s="18" t="s">
        <v>84</v>
      </c>
      <c r="M7" s="18" t="s">
        <v>96</v>
      </c>
      <c r="O7" s="18" t="s">
        <v>95</v>
      </c>
      <c r="Q7" s="18" t="s">
        <v>84</v>
      </c>
      <c r="S7" s="18" t="s">
        <v>96</v>
      </c>
    </row>
    <row r="8" spans="1:19" x14ac:dyDescent="0.55000000000000004">
      <c r="A8" s="1" t="s">
        <v>20</v>
      </c>
      <c r="C8" s="6" t="s">
        <v>97</v>
      </c>
      <c r="D8" s="6"/>
      <c r="E8" s="5">
        <v>175577</v>
      </c>
      <c r="F8" s="6"/>
      <c r="G8" s="5">
        <v>500</v>
      </c>
      <c r="H8" s="6"/>
      <c r="I8" s="5">
        <v>0</v>
      </c>
      <c r="J8" s="6"/>
      <c r="K8" s="5">
        <v>0</v>
      </c>
      <c r="L8" s="6"/>
      <c r="M8" s="5">
        <f>I8-K8</f>
        <v>0</v>
      </c>
      <c r="N8" s="6"/>
      <c r="O8" s="5">
        <v>87788500</v>
      </c>
      <c r="P8" s="6"/>
      <c r="Q8" s="5">
        <v>1536003</v>
      </c>
      <c r="R8" s="6"/>
      <c r="S8" s="5">
        <f>O8-Q8</f>
        <v>86252497</v>
      </c>
    </row>
    <row r="9" spans="1:19" x14ac:dyDescent="0.55000000000000004">
      <c r="A9" s="1" t="s">
        <v>16</v>
      </c>
      <c r="C9" s="6" t="s">
        <v>98</v>
      </c>
      <c r="D9" s="6"/>
      <c r="E9" s="5">
        <v>262926</v>
      </c>
      <c r="F9" s="6"/>
      <c r="G9" s="5">
        <v>125</v>
      </c>
      <c r="H9" s="6"/>
      <c r="I9" s="5">
        <v>0</v>
      </c>
      <c r="J9" s="6"/>
      <c r="K9" s="5">
        <v>0</v>
      </c>
      <c r="L9" s="6"/>
      <c r="M9" s="5">
        <f t="shared" ref="M9:M20" si="0">I9-K9</f>
        <v>0</v>
      </c>
      <c r="N9" s="6"/>
      <c r="O9" s="5">
        <v>32865750</v>
      </c>
      <c r="P9" s="6"/>
      <c r="Q9" s="5">
        <v>0</v>
      </c>
      <c r="R9" s="6"/>
      <c r="S9" s="5">
        <f t="shared" ref="S9:S20" si="1">O9-Q9</f>
        <v>32865750</v>
      </c>
    </row>
    <row r="10" spans="1:19" x14ac:dyDescent="0.55000000000000004">
      <c r="A10" s="1" t="s">
        <v>23</v>
      </c>
      <c r="C10" s="6" t="s">
        <v>99</v>
      </c>
      <c r="D10" s="6"/>
      <c r="E10" s="5">
        <v>70000</v>
      </c>
      <c r="F10" s="6"/>
      <c r="G10" s="5">
        <v>2350</v>
      </c>
      <c r="H10" s="6"/>
      <c r="I10" s="5">
        <v>0</v>
      </c>
      <c r="J10" s="6"/>
      <c r="K10" s="5">
        <v>0</v>
      </c>
      <c r="L10" s="6"/>
      <c r="M10" s="5">
        <f t="shared" si="0"/>
        <v>0</v>
      </c>
      <c r="N10" s="6"/>
      <c r="O10" s="5">
        <v>164500000</v>
      </c>
      <c r="P10" s="6"/>
      <c r="Q10" s="5">
        <v>0</v>
      </c>
      <c r="R10" s="6"/>
      <c r="S10" s="5">
        <f t="shared" si="1"/>
        <v>164500000</v>
      </c>
    </row>
    <row r="11" spans="1:19" x14ac:dyDescent="0.55000000000000004">
      <c r="A11" s="1" t="s">
        <v>24</v>
      </c>
      <c r="C11" s="6" t="s">
        <v>100</v>
      </c>
      <c r="D11" s="6"/>
      <c r="E11" s="5">
        <v>45930</v>
      </c>
      <c r="F11" s="6"/>
      <c r="G11" s="5">
        <v>4200</v>
      </c>
      <c r="H11" s="6"/>
      <c r="I11" s="5">
        <v>0</v>
      </c>
      <c r="J11" s="6"/>
      <c r="K11" s="5">
        <v>0</v>
      </c>
      <c r="L11" s="6"/>
      <c r="M11" s="5">
        <f t="shared" si="0"/>
        <v>0</v>
      </c>
      <c r="N11" s="6"/>
      <c r="O11" s="5">
        <v>192906000</v>
      </c>
      <c r="P11" s="6"/>
      <c r="Q11" s="5">
        <v>3247576</v>
      </c>
      <c r="R11" s="6"/>
      <c r="S11" s="5">
        <f t="shared" si="1"/>
        <v>189658424</v>
      </c>
    </row>
    <row r="12" spans="1:19" x14ac:dyDescent="0.55000000000000004">
      <c r="A12" s="1" t="s">
        <v>101</v>
      </c>
      <c r="C12" s="6" t="s">
        <v>102</v>
      </c>
      <c r="D12" s="6"/>
      <c r="E12" s="5">
        <v>46018</v>
      </c>
      <c r="F12" s="6"/>
      <c r="G12" s="5">
        <v>4200</v>
      </c>
      <c r="H12" s="6"/>
      <c r="I12" s="5">
        <v>0</v>
      </c>
      <c r="J12" s="6"/>
      <c r="K12" s="5">
        <v>0</v>
      </c>
      <c r="L12" s="6"/>
      <c r="M12" s="5">
        <f t="shared" si="0"/>
        <v>0</v>
      </c>
      <c r="N12" s="6"/>
      <c r="O12" s="5">
        <v>193275600</v>
      </c>
      <c r="P12" s="6"/>
      <c r="Q12" s="5">
        <v>0</v>
      </c>
      <c r="R12" s="6"/>
      <c r="S12" s="5">
        <f t="shared" si="1"/>
        <v>193275600</v>
      </c>
    </row>
    <row r="13" spans="1:19" x14ac:dyDescent="0.55000000000000004">
      <c r="A13" s="1" t="s">
        <v>32</v>
      </c>
      <c r="C13" s="6" t="s">
        <v>103</v>
      </c>
      <c r="D13" s="6"/>
      <c r="E13" s="5">
        <v>29175</v>
      </c>
      <c r="F13" s="6"/>
      <c r="G13" s="5">
        <v>11120</v>
      </c>
      <c r="H13" s="6"/>
      <c r="I13" s="5">
        <v>0</v>
      </c>
      <c r="J13" s="6"/>
      <c r="K13" s="5">
        <v>0</v>
      </c>
      <c r="L13" s="6"/>
      <c r="M13" s="5">
        <f t="shared" si="0"/>
        <v>0</v>
      </c>
      <c r="N13" s="6"/>
      <c r="O13" s="5">
        <v>324426000</v>
      </c>
      <c r="P13" s="6"/>
      <c r="Q13" s="5">
        <v>0</v>
      </c>
      <c r="R13" s="6"/>
      <c r="S13" s="5">
        <f t="shared" si="1"/>
        <v>324426000</v>
      </c>
    </row>
    <row r="14" spans="1:19" x14ac:dyDescent="0.55000000000000004">
      <c r="A14" s="1" t="s">
        <v>33</v>
      </c>
      <c r="C14" s="6" t="s">
        <v>104</v>
      </c>
      <c r="D14" s="6"/>
      <c r="E14" s="5">
        <v>436242</v>
      </c>
      <c r="F14" s="6"/>
      <c r="G14" s="5">
        <v>600</v>
      </c>
      <c r="H14" s="6"/>
      <c r="I14" s="5">
        <v>0</v>
      </c>
      <c r="J14" s="6"/>
      <c r="K14" s="5">
        <v>0</v>
      </c>
      <c r="L14" s="6"/>
      <c r="M14" s="5">
        <f t="shared" si="0"/>
        <v>0</v>
      </c>
      <c r="N14" s="6"/>
      <c r="O14" s="5">
        <v>261745200</v>
      </c>
      <c r="P14" s="6"/>
      <c r="Q14" s="5">
        <v>0</v>
      </c>
      <c r="R14" s="6"/>
      <c r="S14" s="5">
        <f t="shared" si="1"/>
        <v>261745200</v>
      </c>
    </row>
    <row r="15" spans="1:19" x14ac:dyDescent="0.55000000000000004">
      <c r="A15" s="1" t="s">
        <v>30</v>
      </c>
      <c r="C15" s="6" t="s">
        <v>97</v>
      </c>
      <c r="D15" s="6"/>
      <c r="E15" s="5">
        <v>30727</v>
      </c>
      <c r="F15" s="6"/>
      <c r="G15" s="5">
        <v>4290</v>
      </c>
      <c r="H15" s="6"/>
      <c r="I15" s="5">
        <v>0</v>
      </c>
      <c r="J15" s="6"/>
      <c r="K15" s="5">
        <v>0</v>
      </c>
      <c r="L15" s="6"/>
      <c r="M15" s="5">
        <f t="shared" si="0"/>
        <v>0</v>
      </c>
      <c r="N15" s="6"/>
      <c r="O15" s="5">
        <v>131818830</v>
      </c>
      <c r="P15" s="6"/>
      <c r="Q15" s="5">
        <v>4449213</v>
      </c>
      <c r="R15" s="6"/>
      <c r="S15" s="5">
        <f t="shared" si="1"/>
        <v>127369617</v>
      </c>
    </row>
    <row r="16" spans="1:19" x14ac:dyDescent="0.55000000000000004">
      <c r="A16" s="1" t="s">
        <v>28</v>
      </c>
      <c r="C16" s="6" t="s">
        <v>105</v>
      </c>
      <c r="D16" s="6"/>
      <c r="E16" s="5">
        <v>51000</v>
      </c>
      <c r="F16" s="6"/>
      <c r="G16" s="5">
        <v>3300</v>
      </c>
      <c r="H16" s="6"/>
      <c r="I16" s="5">
        <v>0</v>
      </c>
      <c r="J16" s="6"/>
      <c r="K16" s="5">
        <v>0</v>
      </c>
      <c r="L16" s="6"/>
      <c r="M16" s="5">
        <f t="shared" si="0"/>
        <v>0</v>
      </c>
      <c r="N16" s="6"/>
      <c r="O16" s="5">
        <v>168300000</v>
      </c>
      <c r="P16" s="6"/>
      <c r="Q16" s="5">
        <v>0</v>
      </c>
      <c r="R16" s="6"/>
      <c r="S16" s="5">
        <f t="shared" si="1"/>
        <v>168300000</v>
      </c>
    </row>
    <row r="17" spans="1:19" x14ac:dyDescent="0.55000000000000004">
      <c r="A17" s="1" t="s">
        <v>22</v>
      </c>
      <c r="C17" s="6" t="s">
        <v>106</v>
      </c>
      <c r="D17" s="6"/>
      <c r="E17" s="5">
        <v>146082</v>
      </c>
      <c r="F17" s="6"/>
      <c r="G17" s="5">
        <v>2250</v>
      </c>
      <c r="H17" s="6"/>
      <c r="I17" s="5">
        <v>328684500</v>
      </c>
      <c r="J17" s="6"/>
      <c r="K17" s="5">
        <v>24963380</v>
      </c>
      <c r="L17" s="6"/>
      <c r="M17" s="5">
        <f>I17-K17</f>
        <v>303721120</v>
      </c>
      <c r="N17" s="6"/>
      <c r="O17" s="5">
        <v>328684500</v>
      </c>
      <c r="P17" s="6"/>
      <c r="Q17" s="5">
        <v>24963380</v>
      </c>
      <c r="R17" s="6"/>
      <c r="S17" s="5">
        <f t="shared" si="1"/>
        <v>303721120</v>
      </c>
    </row>
    <row r="18" spans="1:19" x14ac:dyDescent="0.55000000000000004">
      <c r="A18" s="1" t="s">
        <v>17</v>
      </c>
      <c r="C18" s="6" t="s">
        <v>107</v>
      </c>
      <c r="D18" s="6"/>
      <c r="E18" s="5">
        <v>56570</v>
      </c>
      <c r="F18" s="6"/>
      <c r="G18" s="5">
        <v>1300</v>
      </c>
      <c r="H18" s="6"/>
      <c r="I18" s="5">
        <v>0</v>
      </c>
      <c r="J18" s="6"/>
      <c r="K18" s="5">
        <v>0</v>
      </c>
      <c r="L18" s="6"/>
      <c r="M18" s="5">
        <f t="shared" si="0"/>
        <v>0</v>
      </c>
      <c r="N18" s="6"/>
      <c r="O18" s="5">
        <v>73541000</v>
      </c>
      <c r="P18" s="6"/>
      <c r="Q18" s="5">
        <v>0</v>
      </c>
      <c r="R18" s="6"/>
      <c r="S18" s="5">
        <f t="shared" si="1"/>
        <v>73541000</v>
      </c>
    </row>
    <row r="19" spans="1:19" x14ac:dyDescent="0.55000000000000004">
      <c r="A19" s="1" t="s">
        <v>31</v>
      </c>
      <c r="C19" s="6" t="s">
        <v>108</v>
      </c>
      <c r="D19" s="6"/>
      <c r="E19" s="5">
        <v>37579</v>
      </c>
      <c r="F19" s="6"/>
      <c r="G19" s="5">
        <v>8900</v>
      </c>
      <c r="H19" s="6"/>
      <c r="I19" s="5">
        <v>0</v>
      </c>
      <c r="J19" s="6"/>
      <c r="K19" s="5">
        <v>0</v>
      </c>
      <c r="L19" s="6"/>
      <c r="M19" s="5">
        <f t="shared" si="0"/>
        <v>0</v>
      </c>
      <c r="N19" s="6"/>
      <c r="O19" s="5">
        <v>334453100</v>
      </c>
      <c r="P19" s="6"/>
      <c r="Q19" s="5">
        <v>0</v>
      </c>
      <c r="R19" s="6"/>
      <c r="S19" s="5">
        <f t="shared" si="1"/>
        <v>334453100</v>
      </c>
    </row>
    <row r="20" spans="1:19" x14ac:dyDescent="0.55000000000000004">
      <c r="A20" s="1" t="s">
        <v>27</v>
      </c>
      <c r="C20" s="6" t="s">
        <v>109</v>
      </c>
      <c r="D20" s="6"/>
      <c r="E20" s="5">
        <v>203541</v>
      </c>
      <c r="F20" s="6"/>
      <c r="G20" s="5">
        <v>700</v>
      </c>
      <c r="H20" s="6"/>
      <c r="I20" s="5">
        <v>0</v>
      </c>
      <c r="J20" s="6"/>
      <c r="K20" s="5">
        <v>0</v>
      </c>
      <c r="L20" s="6"/>
      <c r="M20" s="5">
        <f t="shared" si="0"/>
        <v>0</v>
      </c>
      <c r="N20" s="6"/>
      <c r="O20" s="5">
        <v>142478700</v>
      </c>
      <c r="P20" s="6"/>
      <c r="Q20" s="5">
        <v>0</v>
      </c>
      <c r="R20" s="6"/>
      <c r="S20" s="5">
        <f t="shared" si="1"/>
        <v>142478700</v>
      </c>
    </row>
    <row r="21" spans="1:19" ht="24.75" thickBot="1" x14ac:dyDescent="0.6">
      <c r="C21" s="6"/>
      <c r="D21" s="6"/>
      <c r="E21" s="6"/>
      <c r="F21" s="6"/>
      <c r="G21" s="6"/>
      <c r="H21" s="6"/>
      <c r="I21" s="13">
        <f>SUM(I8:I20)</f>
        <v>328684500</v>
      </c>
      <c r="J21" s="6"/>
      <c r="K21" s="13">
        <f>SUM(K8:K20)</f>
        <v>24963380</v>
      </c>
      <c r="L21" s="6"/>
      <c r="M21" s="13">
        <f>SUM(M8:M20)</f>
        <v>303721120</v>
      </c>
      <c r="N21" s="6"/>
      <c r="O21" s="13">
        <f>SUM(O8:O20)</f>
        <v>2436783180</v>
      </c>
      <c r="P21" s="6"/>
      <c r="Q21" s="13">
        <f>SUM(Q8:Q20)</f>
        <v>34196172</v>
      </c>
      <c r="R21" s="6"/>
      <c r="S21" s="13">
        <f>SUM(S8:S20)</f>
        <v>2402587008</v>
      </c>
    </row>
    <row r="22" spans="1:19" ht="24.75" thickTop="1" x14ac:dyDescent="0.55000000000000004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55000000000000004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34"/>
  <sheetViews>
    <sheetView rightToLeft="1" zoomScale="106" zoomScaleNormal="106" workbookViewId="0">
      <selection activeCell="I28" sqref="I28:Q31"/>
    </sheetView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7" style="1" bestFit="1" customWidth="1"/>
    <col min="6" max="6" width="1" style="1" customWidth="1"/>
    <col min="7" max="7" width="17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9.710937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77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17" t="s">
        <v>3</v>
      </c>
      <c r="C6" s="18" t="s">
        <v>79</v>
      </c>
      <c r="D6" s="18" t="s">
        <v>79</v>
      </c>
      <c r="E6" s="18" t="s">
        <v>79</v>
      </c>
      <c r="F6" s="18" t="s">
        <v>79</v>
      </c>
      <c r="G6" s="18" t="s">
        <v>79</v>
      </c>
      <c r="H6" s="18" t="s">
        <v>79</v>
      </c>
      <c r="I6" s="18" t="s">
        <v>79</v>
      </c>
      <c r="K6" s="18" t="s">
        <v>80</v>
      </c>
      <c r="L6" s="18" t="s">
        <v>80</v>
      </c>
      <c r="M6" s="18" t="s">
        <v>80</v>
      </c>
      <c r="N6" s="18" t="s">
        <v>80</v>
      </c>
      <c r="O6" s="18" t="s">
        <v>80</v>
      </c>
      <c r="P6" s="18" t="s">
        <v>80</v>
      </c>
      <c r="Q6" s="18" t="s">
        <v>80</v>
      </c>
    </row>
    <row r="7" spans="1:17" ht="24.75" x14ac:dyDescent="0.55000000000000004">
      <c r="A7" s="18" t="s">
        <v>3</v>
      </c>
      <c r="C7" s="18" t="s">
        <v>7</v>
      </c>
      <c r="E7" s="18" t="s">
        <v>110</v>
      </c>
      <c r="G7" s="18" t="s">
        <v>111</v>
      </c>
      <c r="I7" s="18" t="s">
        <v>112</v>
      </c>
      <c r="K7" s="18" t="s">
        <v>7</v>
      </c>
      <c r="M7" s="18" t="s">
        <v>110</v>
      </c>
      <c r="O7" s="18" t="s">
        <v>111</v>
      </c>
      <c r="Q7" s="18" t="s">
        <v>112</v>
      </c>
    </row>
    <row r="8" spans="1:17" x14ac:dyDescent="0.55000000000000004">
      <c r="A8" s="1" t="s">
        <v>19</v>
      </c>
      <c r="C8" s="7">
        <v>58653</v>
      </c>
      <c r="D8" s="7"/>
      <c r="E8" s="7">
        <v>2451683816</v>
      </c>
      <c r="F8" s="7"/>
      <c r="G8" s="7">
        <v>2273856571</v>
      </c>
      <c r="H8" s="7"/>
      <c r="I8" s="7">
        <f>E8-G8</f>
        <v>177827245</v>
      </c>
      <c r="J8" s="7"/>
      <c r="K8" s="7">
        <v>58653</v>
      </c>
      <c r="L8" s="7"/>
      <c r="M8" s="7">
        <v>2451683816</v>
      </c>
      <c r="N8" s="7"/>
      <c r="O8" s="7">
        <v>2048453760</v>
      </c>
      <c r="P8" s="7"/>
      <c r="Q8" s="7">
        <f>M8-O8</f>
        <v>403230056</v>
      </c>
    </row>
    <row r="9" spans="1:17" x14ac:dyDescent="0.55000000000000004">
      <c r="A9" s="1" t="s">
        <v>16</v>
      </c>
      <c r="C9" s="7">
        <v>262926</v>
      </c>
      <c r="D9" s="7"/>
      <c r="E9" s="7">
        <v>1534192535</v>
      </c>
      <c r="F9" s="7"/>
      <c r="G9" s="7">
        <v>1270217328</v>
      </c>
      <c r="H9" s="7"/>
      <c r="I9" s="7">
        <f t="shared" ref="I9:I26" si="0">E9-G9</f>
        <v>263975207</v>
      </c>
      <c r="J9" s="7"/>
      <c r="K9" s="7">
        <v>262926</v>
      </c>
      <c r="L9" s="7"/>
      <c r="M9" s="7">
        <v>1534192535</v>
      </c>
      <c r="N9" s="7"/>
      <c r="O9" s="7">
        <v>1371115670</v>
      </c>
      <c r="P9" s="7"/>
      <c r="Q9" s="7">
        <f t="shared" ref="Q9:Q26" si="1">M9-O9</f>
        <v>163076865</v>
      </c>
    </row>
    <row r="10" spans="1:17" x14ac:dyDescent="0.55000000000000004">
      <c r="A10" s="1" t="s">
        <v>24</v>
      </c>
      <c r="C10" s="7">
        <v>122731</v>
      </c>
      <c r="D10" s="7"/>
      <c r="E10" s="7">
        <v>4206585878</v>
      </c>
      <c r="F10" s="7"/>
      <c r="G10" s="7">
        <v>3905305974</v>
      </c>
      <c r="H10" s="7"/>
      <c r="I10" s="7">
        <f t="shared" si="0"/>
        <v>301279904</v>
      </c>
      <c r="J10" s="7"/>
      <c r="K10" s="7">
        <v>122731</v>
      </c>
      <c r="L10" s="7"/>
      <c r="M10" s="7">
        <v>4206585878</v>
      </c>
      <c r="N10" s="7"/>
      <c r="O10" s="7">
        <v>4087405334</v>
      </c>
      <c r="P10" s="7"/>
      <c r="Q10" s="7">
        <f t="shared" si="1"/>
        <v>119180544</v>
      </c>
    </row>
    <row r="11" spans="1:17" x14ac:dyDescent="0.55000000000000004">
      <c r="A11" s="1" t="s">
        <v>31</v>
      </c>
      <c r="C11" s="7">
        <v>13840</v>
      </c>
      <c r="D11" s="7"/>
      <c r="E11" s="7">
        <v>1080663564</v>
      </c>
      <c r="F11" s="7"/>
      <c r="G11" s="7">
        <v>907986183</v>
      </c>
      <c r="H11" s="7"/>
      <c r="I11" s="7">
        <f t="shared" si="0"/>
        <v>172677381</v>
      </c>
      <c r="J11" s="7"/>
      <c r="K11" s="7">
        <v>13840</v>
      </c>
      <c r="L11" s="7"/>
      <c r="M11" s="7">
        <v>1080663564</v>
      </c>
      <c r="N11" s="7"/>
      <c r="O11" s="7">
        <v>1086452218</v>
      </c>
      <c r="P11" s="7"/>
      <c r="Q11" s="7">
        <f t="shared" si="1"/>
        <v>-5788654</v>
      </c>
    </row>
    <row r="12" spans="1:17" x14ac:dyDescent="0.55000000000000004">
      <c r="A12" s="1" t="s">
        <v>25</v>
      </c>
      <c r="C12" s="7">
        <v>117274</v>
      </c>
      <c r="D12" s="7"/>
      <c r="E12" s="7">
        <v>3095098633</v>
      </c>
      <c r="F12" s="7"/>
      <c r="G12" s="7">
        <v>3121667219</v>
      </c>
      <c r="H12" s="7"/>
      <c r="I12" s="7">
        <f t="shared" si="0"/>
        <v>-26568586</v>
      </c>
      <c r="J12" s="7"/>
      <c r="K12" s="7">
        <v>117274</v>
      </c>
      <c r="L12" s="7"/>
      <c r="M12" s="7">
        <v>3095098633</v>
      </c>
      <c r="N12" s="7"/>
      <c r="O12" s="7">
        <v>3074787809</v>
      </c>
      <c r="P12" s="7"/>
      <c r="Q12" s="7">
        <f t="shared" si="1"/>
        <v>20310824</v>
      </c>
    </row>
    <row r="13" spans="1:17" x14ac:dyDescent="0.55000000000000004">
      <c r="A13" s="1" t="s">
        <v>18</v>
      </c>
      <c r="C13" s="7">
        <v>62574</v>
      </c>
      <c r="D13" s="7"/>
      <c r="E13" s="7">
        <v>1810069024</v>
      </c>
      <c r="F13" s="7"/>
      <c r="G13" s="7">
        <v>1726096750</v>
      </c>
      <c r="H13" s="7"/>
      <c r="I13" s="7">
        <f t="shared" si="0"/>
        <v>83972274</v>
      </c>
      <c r="J13" s="7"/>
      <c r="K13" s="7">
        <v>62574</v>
      </c>
      <c r="L13" s="7"/>
      <c r="M13" s="7">
        <v>1810069024</v>
      </c>
      <c r="N13" s="7"/>
      <c r="O13" s="7">
        <v>1969621201</v>
      </c>
      <c r="P13" s="7"/>
      <c r="Q13" s="7">
        <f t="shared" si="1"/>
        <v>-159552177</v>
      </c>
    </row>
    <row r="14" spans="1:17" x14ac:dyDescent="0.55000000000000004">
      <c r="A14" s="1" t="s">
        <v>26</v>
      </c>
      <c r="C14" s="7">
        <v>406687</v>
      </c>
      <c r="D14" s="7"/>
      <c r="E14" s="7">
        <v>2219426995</v>
      </c>
      <c r="F14" s="7"/>
      <c r="G14" s="7">
        <v>2126445536</v>
      </c>
      <c r="H14" s="7"/>
      <c r="I14" s="7">
        <f t="shared" si="0"/>
        <v>92981459</v>
      </c>
      <c r="J14" s="7"/>
      <c r="K14" s="7">
        <v>406687</v>
      </c>
      <c r="L14" s="7"/>
      <c r="M14" s="7">
        <v>2219426995</v>
      </c>
      <c r="N14" s="7"/>
      <c r="O14" s="7">
        <v>2287983605</v>
      </c>
      <c r="P14" s="7"/>
      <c r="Q14" s="7">
        <f t="shared" si="1"/>
        <v>-68556610</v>
      </c>
    </row>
    <row r="15" spans="1:17" x14ac:dyDescent="0.55000000000000004">
      <c r="A15" s="1" t="s">
        <v>28</v>
      </c>
      <c r="C15" s="7">
        <v>51000</v>
      </c>
      <c r="D15" s="7"/>
      <c r="E15" s="7">
        <v>964248381</v>
      </c>
      <c r="F15" s="7"/>
      <c r="G15" s="7">
        <v>914058796</v>
      </c>
      <c r="H15" s="7"/>
      <c r="I15" s="7">
        <f t="shared" si="0"/>
        <v>50189585</v>
      </c>
      <c r="J15" s="7"/>
      <c r="K15" s="7">
        <v>51000</v>
      </c>
      <c r="L15" s="7"/>
      <c r="M15" s="7">
        <v>964248381</v>
      </c>
      <c r="N15" s="7"/>
      <c r="O15" s="7">
        <v>1151825616</v>
      </c>
      <c r="P15" s="7"/>
      <c r="Q15" s="7">
        <f t="shared" si="1"/>
        <v>-187577235</v>
      </c>
    </row>
    <row r="16" spans="1:17" x14ac:dyDescent="0.55000000000000004">
      <c r="A16" s="1" t="s">
        <v>15</v>
      </c>
      <c r="C16" s="7">
        <v>248939</v>
      </c>
      <c r="D16" s="7"/>
      <c r="E16" s="7">
        <v>743115812</v>
      </c>
      <c r="F16" s="7"/>
      <c r="G16" s="7">
        <v>729753090</v>
      </c>
      <c r="H16" s="7"/>
      <c r="I16" s="7">
        <f t="shared" si="0"/>
        <v>13362722</v>
      </c>
      <c r="J16" s="7"/>
      <c r="K16" s="7">
        <v>248939</v>
      </c>
      <c r="L16" s="7"/>
      <c r="M16" s="7">
        <v>743115812</v>
      </c>
      <c r="N16" s="7"/>
      <c r="O16" s="7">
        <v>797826438</v>
      </c>
      <c r="P16" s="7"/>
      <c r="Q16" s="7">
        <f t="shared" si="1"/>
        <v>-54710626</v>
      </c>
    </row>
    <row r="17" spans="1:19" x14ac:dyDescent="0.55000000000000004">
      <c r="A17" s="1" t="s">
        <v>30</v>
      </c>
      <c r="C17" s="7">
        <v>30727</v>
      </c>
      <c r="D17" s="7"/>
      <c r="E17" s="7">
        <v>800868251</v>
      </c>
      <c r="F17" s="7"/>
      <c r="G17" s="7">
        <v>764826125</v>
      </c>
      <c r="H17" s="7"/>
      <c r="I17" s="7">
        <f t="shared" si="0"/>
        <v>36042126</v>
      </c>
      <c r="J17" s="7"/>
      <c r="K17" s="7">
        <v>30727</v>
      </c>
      <c r="L17" s="7"/>
      <c r="M17" s="7">
        <v>800868251</v>
      </c>
      <c r="N17" s="7"/>
      <c r="O17" s="7">
        <v>1276353857</v>
      </c>
      <c r="P17" s="7"/>
      <c r="Q17" s="7">
        <f t="shared" si="1"/>
        <v>-475485606</v>
      </c>
    </row>
    <row r="18" spans="1:19" x14ac:dyDescent="0.55000000000000004">
      <c r="A18" s="1" t="s">
        <v>20</v>
      </c>
      <c r="C18" s="7">
        <v>563805</v>
      </c>
      <c r="D18" s="7"/>
      <c r="E18" s="7">
        <v>2382474481</v>
      </c>
      <c r="F18" s="7"/>
      <c r="G18" s="7">
        <v>2221404051</v>
      </c>
      <c r="H18" s="7"/>
      <c r="I18" s="7">
        <f t="shared" si="0"/>
        <v>161070430</v>
      </c>
      <c r="J18" s="7"/>
      <c r="K18" s="7">
        <v>563805</v>
      </c>
      <c r="L18" s="7"/>
      <c r="M18" s="7">
        <v>2382474481</v>
      </c>
      <c r="N18" s="7"/>
      <c r="O18" s="7">
        <v>2307970015</v>
      </c>
      <c r="P18" s="7"/>
      <c r="Q18" s="7">
        <f t="shared" si="1"/>
        <v>74504466</v>
      </c>
    </row>
    <row r="19" spans="1:19" x14ac:dyDescent="0.55000000000000004">
      <c r="A19" s="1" t="s">
        <v>22</v>
      </c>
      <c r="C19" s="7">
        <v>230856</v>
      </c>
      <c r="D19" s="7"/>
      <c r="E19" s="7">
        <v>1728002523</v>
      </c>
      <c r="F19" s="7"/>
      <c r="G19" s="7">
        <v>1991907291</v>
      </c>
      <c r="H19" s="7"/>
      <c r="I19" s="7">
        <f t="shared" si="0"/>
        <v>-263904768</v>
      </c>
      <c r="J19" s="7"/>
      <c r="K19" s="7">
        <v>230856</v>
      </c>
      <c r="L19" s="7"/>
      <c r="M19" s="7">
        <v>1728002523</v>
      </c>
      <c r="N19" s="7"/>
      <c r="O19" s="7">
        <v>1881665693</v>
      </c>
      <c r="P19" s="7"/>
      <c r="Q19" s="7">
        <f t="shared" si="1"/>
        <v>-153663170</v>
      </c>
    </row>
    <row r="20" spans="1:19" x14ac:dyDescent="0.55000000000000004">
      <c r="A20" s="1" t="s">
        <v>29</v>
      </c>
      <c r="C20" s="7">
        <v>68682</v>
      </c>
      <c r="D20" s="7"/>
      <c r="E20" s="7">
        <v>2711817148</v>
      </c>
      <c r="F20" s="7"/>
      <c r="G20" s="7">
        <v>2039507548</v>
      </c>
      <c r="H20" s="7"/>
      <c r="I20" s="7">
        <f t="shared" si="0"/>
        <v>672309600</v>
      </c>
      <c r="J20" s="7"/>
      <c r="K20" s="7">
        <v>68682</v>
      </c>
      <c r="L20" s="7"/>
      <c r="M20" s="7">
        <v>2711817148</v>
      </c>
      <c r="N20" s="7"/>
      <c r="O20" s="7">
        <v>2831048869</v>
      </c>
      <c r="P20" s="7"/>
      <c r="Q20" s="7">
        <f t="shared" si="1"/>
        <v>-119231721</v>
      </c>
    </row>
    <row r="21" spans="1:19" x14ac:dyDescent="0.55000000000000004">
      <c r="A21" s="1" t="s">
        <v>34</v>
      </c>
      <c r="C21" s="7">
        <v>81006</v>
      </c>
      <c r="D21" s="7"/>
      <c r="E21" s="7">
        <v>1497746665</v>
      </c>
      <c r="F21" s="7"/>
      <c r="G21" s="7">
        <v>1495419740</v>
      </c>
      <c r="H21" s="7"/>
      <c r="I21" s="7">
        <f t="shared" si="0"/>
        <v>2326925</v>
      </c>
      <c r="J21" s="7"/>
      <c r="K21" s="7">
        <v>81006</v>
      </c>
      <c r="L21" s="7"/>
      <c r="M21" s="7">
        <v>1497746665</v>
      </c>
      <c r="N21" s="7"/>
      <c r="O21" s="7">
        <v>1495419740</v>
      </c>
      <c r="P21" s="7"/>
      <c r="Q21" s="7">
        <f t="shared" si="1"/>
        <v>2326925</v>
      </c>
    </row>
    <row r="22" spans="1:19" x14ac:dyDescent="0.55000000000000004">
      <c r="A22" s="1" t="s">
        <v>21</v>
      </c>
      <c r="C22" s="7">
        <v>73230</v>
      </c>
      <c r="D22" s="7"/>
      <c r="E22" s="7">
        <v>2106666506</v>
      </c>
      <c r="F22" s="7"/>
      <c r="G22" s="7">
        <v>1952342629</v>
      </c>
      <c r="H22" s="7"/>
      <c r="I22" s="7">
        <f t="shared" si="0"/>
        <v>154323877</v>
      </c>
      <c r="J22" s="7"/>
      <c r="K22" s="7">
        <v>73230</v>
      </c>
      <c r="L22" s="7"/>
      <c r="M22" s="7">
        <v>2106666506</v>
      </c>
      <c r="N22" s="7"/>
      <c r="O22" s="7">
        <v>1994437402</v>
      </c>
      <c r="P22" s="7"/>
      <c r="Q22" s="7">
        <f t="shared" si="1"/>
        <v>112229104</v>
      </c>
    </row>
    <row r="23" spans="1:19" x14ac:dyDescent="0.55000000000000004">
      <c r="A23" s="1" t="s">
        <v>23</v>
      </c>
      <c r="C23" s="7">
        <v>70000</v>
      </c>
      <c r="D23" s="7"/>
      <c r="E23" s="7">
        <v>1451511810</v>
      </c>
      <c r="F23" s="7"/>
      <c r="G23" s="7">
        <v>1249023825</v>
      </c>
      <c r="H23" s="7"/>
      <c r="I23" s="7">
        <f t="shared" si="0"/>
        <v>202487985</v>
      </c>
      <c r="J23" s="7"/>
      <c r="K23" s="7">
        <v>70000</v>
      </c>
      <c r="L23" s="7"/>
      <c r="M23" s="7">
        <v>1451511810</v>
      </c>
      <c r="N23" s="7"/>
      <c r="O23" s="7">
        <v>1767420902</v>
      </c>
      <c r="P23" s="7"/>
      <c r="Q23" s="7">
        <f t="shared" si="1"/>
        <v>-315909092</v>
      </c>
    </row>
    <row r="24" spans="1:19" x14ac:dyDescent="0.55000000000000004">
      <c r="A24" s="1" t="s">
        <v>52</v>
      </c>
      <c r="C24" s="7">
        <v>9149</v>
      </c>
      <c r="D24" s="7"/>
      <c r="E24" s="7">
        <v>8788765947</v>
      </c>
      <c r="F24" s="7"/>
      <c r="G24" s="7">
        <v>8655778346</v>
      </c>
      <c r="H24" s="7"/>
      <c r="I24" s="7">
        <f t="shared" si="0"/>
        <v>132987601</v>
      </c>
      <c r="J24" s="7"/>
      <c r="K24" s="7">
        <v>9149</v>
      </c>
      <c r="L24" s="7"/>
      <c r="M24" s="7">
        <v>8788765947</v>
      </c>
      <c r="N24" s="7"/>
      <c r="O24" s="7">
        <v>8409578969</v>
      </c>
      <c r="P24" s="7"/>
      <c r="Q24" s="7">
        <f t="shared" si="1"/>
        <v>379186978</v>
      </c>
    </row>
    <row r="25" spans="1:19" x14ac:dyDescent="0.55000000000000004">
      <c r="A25" s="1" t="s">
        <v>50</v>
      </c>
      <c r="C25" s="7">
        <v>11039</v>
      </c>
      <c r="D25" s="7"/>
      <c r="E25" s="7">
        <v>10818874966</v>
      </c>
      <c r="F25" s="7"/>
      <c r="G25" s="7">
        <v>10587462204</v>
      </c>
      <c r="H25" s="7"/>
      <c r="I25" s="7">
        <f t="shared" si="0"/>
        <v>231412762</v>
      </c>
      <c r="J25" s="7"/>
      <c r="K25" s="7">
        <v>11039</v>
      </c>
      <c r="L25" s="7"/>
      <c r="M25" s="7">
        <v>10818874966</v>
      </c>
      <c r="N25" s="7"/>
      <c r="O25" s="7">
        <v>10036588315</v>
      </c>
      <c r="P25" s="7"/>
      <c r="Q25" s="7">
        <f t="shared" si="1"/>
        <v>782286651</v>
      </c>
    </row>
    <row r="26" spans="1:19" x14ac:dyDescent="0.55000000000000004">
      <c r="A26" s="1" t="s">
        <v>55</v>
      </c>
      <c r="C26" s="7">
        <v>3510</v>
      </c>
      <c r="D26" s="7"/>
      <c r="E26" s="7">
        <v>3408645071</v>
      </c>
      <c r="F26" s="7"/>
      <c r="G26" s="7">
        <v>3397520387</v>
      </c>
      <c r="H26" s="7"/>
      <c r="I26" s="7">
        <f t="shared" si="0"/>
        <v>11124684</v>
      </c>
      <c r="J26" s="7"/>
      <c r="K26" s="7">
        <v>3510</v>
      </c>
      <c r="L26" s="7"/>
      <c r="M26" s="7">
        <v>3408645071</v>
      </c>
      <c r="N26" s="7"/>
      <c r="O26" s="7">
        <v>3300068227</v>
      </c>
      <c r="P26" s="7"/>
      <c r="Q26" s="7">
        <f t="shared" si="1"/>
        <v>108576844</v>
      </c>
    </row>
    <row r="27" spans="1:19" ht="24.75" thickBot="1" x14ac:dyDescent="0.6">
      <c r="C27" s="7"/>
      <c r="D27" s="7"/>
      <c r="E27" s="8">
        <f>SUM(E8:E26)</f>
        <v>53800458006</v>
      </c>
      <c r="F27" s="7"/>
      <c r="G27" s="8">
        <f>SUM(G8:G26)</f>
        <v>51330579593</v>
      </c>
      <c r="H27" s="7"/>
      <c r="I27" s="8">
        <f>SUM(I8:I26)</f>
        <v>2469878413</v>
      </c>
      <c r="J27" s="7"/>
      <c r="K27" s="7"/>
      <c r="L27" s="7"/>
      <c r="M27" s="8">
        <f>SUM(M8:M26)</f>
        <v>53800458006</v>
      </c>
      <c r="N27" s="7"/>
      <c r="O27" s="8">
        <f>SUM(O8:O26)</f>
        <v>53176023640</v>
      </c>
      <c r="P27" s="7"/>
      <c r="Q27" s="8">
        <f>SUM(Q8:Q26)</f>
        <v>624434366</v>
      </c>
    </row>
    <row r="28" spans="1:19" ht="24.75" thickTop="1" x14ac:dyDescent="0.55000000000000004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  <c r="S28" s="6"/>
    </row>
    <row r="29" spans="1:19" x14ac:dyDescent="0.55000000000000004"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55000000000000004"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55000000000000004">
      <c r="I31" s="7"/>
      <c r="J31" s="7"/>
      <c r="K31" s="7"/>
      <c r="L31" s="7"/>
      <c r="M31" s="7"/>
      <c r="N31" s="7"/>
      <c r="O31" s="7"/>
      <c r="P31" s="7"/>
      <c r="Q31" s="7"/>
      <c r="R31" s="6"/>
      <c r="S31" s="6"/>
    </row>
    <row r="32" spans="1:19" x14ac:dyDescent="0.55000000000000004"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9:19" x14ac:dyDescent="0.55000000000000004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9:19" x14ac:dyDescent="0.55000000000000004"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54"/>
  <sheetViews>
    <sheetView rightToLeft="1" topLeftCell="A14" zoomScale="106" zoomScaleNormal="106" workbookViewId="0">
      <selection activeCell="A49" sqref="A49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17" style="1" bestFit="1" customWidth="1"/>
    <col min="8" max="8" width="1" style="1" customWidth="1"/>
    <col min="9" max="9" width="29.8554687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29.85546875" style="1" bestFit="1" customWidth="1"/>
    <col min="18" max="18" width="1" style="1" customWidth="1"/>
    <col min="19" max="19" width="9.140625" style="1" customWidth="1"/>
    <col min="20" max="20" width="15.140625" style="1" bestFit="1" customWidth="1"/>
    <col min="21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77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17" t="s">
        <v>3</v>
      </c>
      <c r="C6" s="18" t="s">
        <v>79</v>
      </c>
      <c r="D6" s="18" t="s">
        <v>79</v>
      </c>
      <c r="E6" s="18" t="s">
        <v>79</v>
      </c>
      <c r="F6" s="18" t="s">
        <v>79</v>
      </c>
      <c r="G6" s="18" t="s">
        <v>79</v>
      </c>
      <c r="H6" s="18" t="s">
        <v>79</v>
      </c>
      <c r="I6" s="18" t="s">
        <v>79</v>
      </c>
      <c r="K6" s="18" t="s">
        <v>80</v>
      </c>
      <c r="L6" s="18" t="s">
        <v>80</v>
      </c>
      <c r="M6" s="18" t="s">
        <v>80</v>
      </c>
      <c r="N6" s="18" t="s">
        <v>80</v>
      </c>
      <c r="O6" s="18" t="s">
        <v>80</v>
      </c>
      <c r="P6" s="18" t="s">
        <v>80</v>
      </c>
      <c r="Q6" s="18" t="s">
        <v>80</v>
      </c>
    </row>
    <row r="7" spans="1:17" ht="24.75" x14ac:dyDescent="0.55000000000000004">
      <c r="A7" s="18" t="s">
        <v>3</v>
      </c>
      <c r="C7" s="18" t="s">
        <v>7</v>
      </c>
      <c r="E7" s="18" t="s">
        <v>110</v>
      </c>
      <c r="G7" s="18" t="s">
        <v>111</v>
      </c>
      <c r="I7" s="18" t="s">
        <v>113</v>
      </c>
      <c r="K7" s="18" t="s">
        <v>7</v>
      </c>
      <c r="M7" s="18" t="s">
        <v>110</v>
      </c>
      <c r="O7" s="18" t="s">
        <v>111</v>
      </c>
      <c r="Q7" s="18" t="s">
        <v>113</v>
      </c>
    </row>
    <row r="8" spans="1:17" x14ac:dyDescent="0.55000000000000004">
      <c r="A8" s="1" t="s">
        <v>27</v>
      </c>
      <c r="C8" s="7">
        <v>273326</v>
      </c>
      <c r="D8" s="7"/>
      <c r="E8" s="7">
        <v>1275165705</v>
      </c>
      <c r="F8" s="7"/>
      <c r="G8" s="7">
        <v>1512389703</v>
      </c>
      <c r="H8" s="7"/>
      <c r="I8" s="7">
        <f>E8-G8</f>
        <v>-237223998</v>
      </c>
      <c r="J8" s="7"/>
      <c r="K8" s="7">
        <v>273326</v>
      </c>
      <c r="L8" s="7"/>
      <c r="M8" s="7">
        <v>1275165705</v>
      </c>
      <c r="N8" s="7"/>
      <c r="O8" s="7">
        <v>1512389703</v>
      </c>
      <c r="P8" s="7"/>
      <c r="Q8" s="7">
        <f>M8-O8</f>
        <v>-237223998</v>
      </c>
    </row>
    <row r="9" spans="1:17" x14ac:dyDescent="0.55000000000000004">
      <c r="A9" s="1" t="s">
        <v>29</v>
      </c>
      <c r="C9" s="7">
        <v>13524</v>
      </c>
      <c r="D9" s="7"/>
      <c r="E9" s="7">
        <v>501476551</v>
      </c>
      <c r="F9" s="7"/>
      <c r="G9" s="7">
        <v>557454717</v>
      </c>
      <c r="H9" s="7"/>
      <c r="I9" s="7">
        <f t="shared" ref="I9:I43" si="0">E9-G9</f>
        <v>-55978166</v>
      </c>
      <c r="J9" s="7"/>
      <c r="K9" s="7">
        <v>24392</v>
      </c>
      <c r="L9" s="7"/>
      <c r="M9" s="7">
        <v>914531277</v>
      </c>
      <c r="N9" s="7"/>
      <c r="O9" s="7">
        <v>978534882</v>
      </c>
      <c r="P9" s="7"/>
      <c r="Q9" s="7">
        <f t="shared" ref="Q9:Q43" si="1">M9-O9</f>
        <v>-64003605</v>
      </c>
    </row>
    <row r="10" spans="1:17" x14ac:dyDescent="0.55000000000000004">
      <c r="A10" s="1" t="s">
        <v>32</v>
      </c>
      <c r="C10" s="7">
        <v>18046</v>
      </c>
      <c r="D10" s="7"/>
      <c r="E10" s="7">
        <v>1457997207</v>
      </c>
      <c r="F10" s="7"/>
      <c r="G10" s="7">
        <v>1673480039</v>
      </c>
      <c r="H10" s="7"/>
      <c r="I10" s="7">
        <f t="shared" si="0"/>
        <v>-215482832</v>
      </c>
      <c r="J10" s="7"/>
      <c r="K10" s="7">
        <v>29175</v>
      </c>
      <c r="L10" s="7"/>
      <c r="M10" s="7">
        <v>2356388753</v>
      </c>
      <c r="N10" s="7"/>
      <c r="O10" s="7">
        <v>2705518126</v>
      </c>
      <c r="P10" s="7"/>
      <c r="Q10" s="7">
        <f t="shared" si="1"/>
        <v>-349129373</v>
      </c>
    </row>
    <row r="11" spans="1:17" x14ac:dyDescent="0.55000000000000004">
      <c r="A11" s="1" t="s">
        <v>33</v>
      </c>
      <c r="C11" s="7">
        <v>332105</v>
      </c>
      <c r="D11" s="7"/>
      <c r="E11" s="7">
        <v>1785327942</v>
      </c>
      <c r="F11" s="7"/>
      <c r="G11" s="7">
        <v>1914086038</v>
      </c>
      <c r="H11" s="7"/>
      <c r="I11" s="7">
        <f t="shared" si="0"/>
        <v>-128758096</v>
      </c>
      <c r="J11" s="7"/>
      <c r="K11" s="7">
        <v>593645</v>
      </c>
      <c r="L11" s="7"/>
      <c r="M11" s="7">
        <v>3166336449</v>
      </c>
      <c r="N11" s="7"/>
      <c r="O11" s="7">
        <v>3368148465</v>
      </c>
      <c r="P11" s="7"/>
      <c r="Q11" s="7">
        <f t="shared" si="1"/>
        <v>-201812016</v>
      </c>
    </row>
    <row r="12" spans="1:17" x14ac:dyDescent="0.55000000000000004">
      <c r="A12" s="1" t="s">
        <v>17</v>
      </c>
      <c r="C12" s="7">
        <v>56570</v>
      </c>
      <c r="D12" s="7"/>
      <c r="E12" s="7">
        <v>841251822</v>
      </c>
      <c r="F12" s="7"/>
      <c r="G12" s="7">
        <v>1006161621</v>
      </c>
      <c r="H12" s="7"/>
      <c r="I12" s="7">
        <f t="shared" si="0"/>
        <v>-164909799</v>
      </c>
      <c r="J12" s="7"/>
      <c r="K12" s="7">
        <v>56570</v>
      </c>
      <c r="L12" s="7"/>
      <c r="M12" s="7">
        <v>841251822</v>
      </c>
      <c r="N12" s="7"/>
      <c r="O12" s="7">
        <v>1006161621</v>
      </c>
      <c r="P12" s="7"/>
      <c r="Q12" s="7">
        <f t="shared" si="1"/>
        <v>-164909799</v>
      </c>
    </row>
    <row r="13" spans="1:17" x14ac:dyDescent="0.55000000000000004">
      <c r="A13" s="1" t="s">
        <v>31</v>
      </c>
      <c r="C13" s="7">
        <v>10684</v>
      </c>
      <c r="D13" s="7"/>
      <c r="E13" s="7">
        <v>801853644</v>
      </c>
      <c r="F13" s="7"/>
      <c r="G13" s="7">
        <v>838703406</v>
      </c>
      <c r="H13" s="7"/>
      <c r="I13" s="7">
        <f t="shared" si="0"/>
        <v>-36849762</v>
      </c>
      <c r="J13" s="7"/>
      <c r="K13" s="7">
        <v>23739</v>
      </c>
      <c r="L13" s="7"/>
      <c r="M13" s="7">
        <v>1854001148</v>
      </c>
      <c r="N13" s="7"/>
      <c r="O13" s="7">
        <v>1863532412</v>
      </c>
      <c r="P13" s="7"/>
      <c r="Q13" s="7">
        <f t="shared" si="1"/>
        <v>-9531264</v>
      </c>
    </row>
    <row r="14" spans="1:17" x14ac:dyDescent="0.55000000000000004">
      <c r="A14" s="1" t="s">
        <v>114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207000</v>
      </c>
      <c r="L14" s="7"/>
      <c r="M14" s="7">
        <v>5072189891</v>
      </c>
      <c r="N14" s="7"/>
      <c r="O14" s="7">
        <v>3000722184</v>
      </c>
      <c r="P14" s="7"/>
      <c r="Q14" s="7">
        <f t="shared" si="1"/>
        <v>2071467707</v>
      </c>
    </row>
    <row r="15" spans="1:17" x14ac:dyDescent="0.55000000000000004">
      <c r="A15" s="1" t="s">
        <v>115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39142</v>
      </c>
      <c r="L15" s="7"/>
      <c r="M15" s="7">
        <v>663073687</v>
      </c>
      <c r="N15" s="7"/>
      <c r="O15" s="7">
        <v>638498414</v>
      </c>
      <c r="P15" s="7"/>
      <c r="Q15" s="7">
        <f t="shared" si="1"/>
        <v>24575273</v>
      </c>
    </row>
    <row r="16" spans="1:17" x14ac:dyDescent="0.55000000000000004">
      <c r="A16" s="1" t="s">
        <v>28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20599</v>
      </c>
      <c r="L16" s="7"/>
      <c r="M16" s="7">
        <v>474767673</v>
      </c>
      <c r="N16" s="7"/>
      <c r="O16" s="7">
        <v>465224624</v>
      </c>
      <c r="P16" s="7"/>
      <c r="Q16" s="7">
        <f t="shared" si="1"/>
        <v>9543049</v>
      </c>
    </row>
    <row r="17" spans="1:17" x14ac:dyDescent="0.55000000000000004">
      <c r="A17" s="1" t="s">
        <v>116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192500</v>
      </c>
      <c r="L17" s="7"/>
      <c r="M17" s="7">
        <v>5450395892</v>
      </c>
      <c r="N17" s="7"/>
      <c r="O17" s="7">
        <v>4850839743</v>
      </c>
      <c r="P17" s="7"/>
      <c r="Q17" s="7">
        <f t="shared" si="1"/>
        <v>599556149</v>
      </c>
    </row>
    <row r="18" spans="1:17" x14ac:dyDescent="0.55000000000000004">
      <c r="A18" s="1" t="s">
        <v>117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110709</v>
      </c>
      <c r="L18" s="7"/>
      <c r="M18" s="7">
        <v>6868454140</v>
      </c>
      <c r="N18" s="7"/>
      <c r="O18" s="7">
        <v>6658042027</v>
      </c>
      <c r="P18" s="7"/>
      <c r="Q18" s="7">
        <f t="shared" si="1"/>
        <v>210412113</v>
      </c>
    </row>
    <row r="19" spans="1:17" x14ac:dyDescent="0.55000000000000004">
      <c r="A19" s="1" t="s">
        <v>101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46018</v>
      </c>
      <c r="L19" s="7"/>
      <c r="M19" s="7">
        <v>1473272404</v>
      </c>
      <c r="N19" s="7"/>
      <c r="O19" s="7">
        <v>2078252970</v>
      </c>
      <c r="P19" s="7"/>
      <c r="Q19" s="7">
        <f t="shared" si="1"/>
        <v>-604980566</v>
      </c>
    </row>
    <row r="20" spans="1:17" x14ac:dyDescent="0.55000000000000004">
      <c r="A20" s="1" t="s">
        <v>24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12829</v>
      </c>
      <c r="L20" s="7"/>
      <c r="M20" s="7">
        <v>385258087</v>
      </c>
      <c r="N20" s="7"/>
      <c r="O20" s="7">
        <v>413313950</v>
      </c>
      <c r="P20" s="7"/>
      <c r="Q20" s="7">
        <f t="shared" si="1"/>
        <v>-28055863</v>
      </c>
    </row>
    <row r="21" spans="1:17" x14ac:dyDescent="0.55000000000000004">
      <c r="A21" s="1" t="s">
        <v>118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46451</v>
      </c>
      <c r="L21" s="7"/>
      <c r="M21" s="7">
        <v>161835284</v>
      </c>
      <c r="N21" s="7"/>
      <c r="O21" s="7">
        <v>161835284</v>
      </c>
      <c r="P21" s="7"/>
      <c r="Q21" s="7">
        <f t="shared" si="1"/>
        <v>0</v>
      </c>
    </row>
    <row r="22" spans="1:17" x14ac:dyDescent="0.55000000000000004">
      <c r="A22" s="1" t="s">
        <v>119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236446</v>
      </c>
      <c r="L22" s="7"/>
      <c r="M22" s="7">
        <v>2160596961</v>
      </c>
      <c r="N22" s="7"/>
      <c r="O22" s="7">
        <v>1932021782</v>
      </c>
      <c r="P22" s="7"/>
      <c r="Q22" s="7">
        <f t="shared" si="1"/>
        <v>228575179</v>
      </c>
    </row>
    <row r="23" spans="1:17" x14ac:dyDescent="0.55000000000000004">
      <c r="A23" s="1" t="s">
        <v>23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30863</v>
      </c>
      <c r="L23" s="7"/>
      <c r="M23" s="7">
        <v>753178421</v>
      </c>
      <c r="N23" s="7"/>
      <c r="O23" s="7">
        <v>779255872</v>
      </c>
      <c r="P23" s="7"/>
      <c r="Q23" s="7">
        <f t="shared" si="1"/>
        <v>-26077451</v>
      </c>
    </row>
    <row r="24" spans="1:17" x14ac:dyDescent="0.55000000000000004">
      <c r="A24" s="1" t="s">
        <v>30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1618</v>
      </c>
      <c r="L24" s="7"/>
      <c r="M24" s="7">
        <v>56679063</v>
      </c>
      <c r="N24" s="7"/>
      <c r="O24" s="7">
        <v>67209312</v>
      </c>
      <c r="P24" s="7"/>
      <c r="Q24" s="7">
        <f t="shared" si="1"/>
        <v>-10530249</v>
      </c>
    </row>
    <row r="25" spans="1:17" x14ac:dyDescent="0.55000000000000004">
      <c r="A25" s="1" t="s">
        <v>120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124227</v>
      </c>
      <c r="L25" s="7"/>
      <c r="M25" s="7">
        <v>1177469460</v>
      </c>
      <c r="N25" s="7"/>
      <c r="O25" s="7">
        <v>1013826991</v>
      </c>
      <c r="P25" s="7"/>
      <c r="Q25" s="7">
        <f t="shared" si="1"/>
        <v>163642469</v>
      </c>
    </row>
    <row r="26" spans="1:17" x14ac:dyDescent="0.55000000000000004">
      <c r="A26" s="1" t="s">
        <v>121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625850</v>
      </c>
      <c r="L26" s="7"/>
      <c r="M26" s="7">
        <v>7889000638</v>
      </c>
      <c r="N26" s="7"/>
      <c r="O26" s="7">
        <v>7682853198</v>
      </c>
      <c r="P26" s="7"/>
      <c r="Q26" s="7">
        <f t="shared" si="1"/>
        <v>206147440</v>
      </c>
    </row>
    <row r="27" spans="1:17" x14ac:dyDescent="0.55000000000000004">
      <c r="A27" s="1" t="s">
        <v>22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58510</v>
      </c>
      <c r="L27" s="7"/>
      <c r="M27" s="7">
        <v>923685024</v>
      </c>
      <c r="N27" s="7"/>
      <c r="O27" s="7">
        <v>927008875</v>
      </c>
      <c r="P27" s="7"/>
      <c r="Q27" s="7">
        <f t="shared" si="1"/>
        <v>-3323851</v>
      </c>
    </row>
    <row r="28" spans="1:17" x14ac:dyDescent="0.55000000000000004">
      <c r="A28" s="1" t="s">
        <v>122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34877</v>
      </c>
      <c r="L28" s="7"/>
      <c r="M28" s="7">
        <v>2582109506</v>
      </c>
      <c r="N28" s="7"/>
      <c r="O28" s="7">
        <v>1951891828</v>
      </c>
      <c r="P28" s="7"/>
      <c r="Q28" s="7">
        <f t="shared" si="1"/>
        <v>630217678</v>
      </c>
    </row>
    <row r="29" spans="1:17" x14ac:dyDescent="0.55000000000000004">
      <c r="A29" s="1" t="s">
        <v>123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31273</v>
      </c>
      <c r="L29" s="7"/>
      <c r="M29" s="7">
        <v>635998068</v>
      </c>
      <c r="N29" s="7"/>
      <c r="O29" s="7">
        <v>520229198</v>
      </c>
      <c r="P29" s="7"/>
      <c r="Q29" s="7">
        <f t="shared" si="1"/>
        <v>115768870</v>
      </c>
    </row>
    <row r="30" spans="1:17" x14ac:dyDescent="0.55000000000000004">
      <c r="A30" s="1" t="s">
        <v>124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1500000</v>
      </c>
      <c r="L30" s="7"/>
      <c r="M30" s="7">
        <v>4467260715</v>
      </c>
      <c r="N30" s="7"/>
      <c r="O30" s="7">
        <v>3010230805</v>
      </c>
      <c r="P30" s="7"/>
      <c r="Q30" s="7">
        <f t="shared" si="1"/>
        <v>1457029910</v>
      </c>
    </row>
    <row r="31" spans="1:17" x14ac:dyDescent="0.55000000000000004">
      <c r="A31" s="1" t="s">
        <v>125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6234</v>
      </c>
      <c r="L31" s="7"/>
      <c r="M31" s="7">
        <v>901650087</v>
      </c>
      <c r="N31" s="7"/>
      <c r="O31" s="7">
        <v>1276410441</v>
      </c>
      <c r="P31" s="7"/>
      <c r="Q31" s="7">
        <f t="shared" si="1"/>
        <v>-374760354</v>
      </c>
    </row>
    <row r="32" spans="1:17" x14ac:dyDescent="0.55000000000000004">
      <c r="A32" s="1" t="s">
        <v>126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1275000</v>
      </c>
      <c r="L32" s="7"/>
      <c r="M32" s="7">
        <v>1741069283</v>
      </c>
      <c r="N32" s="7"/>
      <c r="O32" s="7">
        <v>1640033392</v>
      </c>
      <c r="P32" s="7"/>
      <c r="Q32" s="7">
        <f t="shared" si="1"/>
        <v>101035891</v>
      </c>
    </row>
    <row r="33" spans="1:20" x14ac:dyDescent="0.55000000000000004">
      <c r="A33" s="1" t="s">
        <v>127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1072615</v>
      </c>
      <c r="L33" s="7"/>
      <c r="M33" s="7">
        <v>9010125699</v>
      </c>
      <c r="N33" s="7"/>
      <c r="O33" s="7">
        <v>4283719308</v>
      </c>
      <c r="P33" s="7"/>
      <c r="Q33" s="7">
        <f t="shared" si="1"/>
        <v>4726406391</v>
      </c>
    </row>
    <row r="34" spans="1:20" x14ac:dyDescent="0.55000000000000004">
      <c r="A34" s="1" t="s">
        <v>19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21835</v>
      </c>
      <c r="L34" s="7"/>
      <c r="M34" s="7">
        <v>816680322</v>
      </c>
      <c r="N34" s="7"/>
      <c r="O34" s="7">
        <v>720608714</v>
      </c>
      <c r="P34" s="7"/>
      <c r="Q34" s="7">
        <f t="shared" si="1"/>
        <v>96071608</v>
      </c>
    </row>
    <row r="35" spans="1:20" x14ac:dyDescent="0.55000000000000004">
      <c r="A35" s="1" t="s">
        <v>48</v>
      </c>
      <c r="C35" s="7">
        <v>1837</v>
      </c>
      <c r="D35" s="7"/>
      <c r="E35" s="7">
        <v>1837000000</v>
      </c>
      <c r="F35" s="7"/>
      <c r="G35" s="7">
        <v>1573362457</v>
      </c>
      <c r="H35" s="7"/>
      <c r="I35" s="7">
        <f t="shared" si="0"/>
        <v>263637543</v>
      </c>
      <c r="J35" s="7"/>
      <c r="K35" s="7">
        <v>2975</v>
      </c>
      <c r="L35" s="7"/>
      <c r="M35" s="7">
        <v>2836221840</v>
      </c>
      <c r="N35" s="7"/>
      <c r="O35" s="7">
        <v>2548042083</v>
      </c>
      <c r="P35" s="7"/>
      <c r="Q35" s="7">
        <f t="shared" si="1"/>
        <v>288179757</v>
      </c>
    </row>
    <row r="36" spans="1:20" x14ac:dyDescent="0.55000000000000004">
      <c r="A36" s="1" t="s">
        <v>44</v>
      </c>
      <c r="C36" s="7">
        <v>1197</v>
      </c>
      <c r="D36" s="7"/>
      <c r="E36" s="7">
        <v>1197000000</v>
      </c>
      <c r="F36" s="7"/>
      <c r="G36" s="7">
        <v>1039276820</v>
      </c>
      <c r="H36" s="7"/>
      <c r="I36" s="7">
        <f t="shared" si="0"/>
        <v>157723180</v>
      </c>
      <c r="J36" s="7"/>
      <c r="K36" s="7">
        <v>1197</v>
      </c>
      <c r="L36" s="7"/>
      <c r="M36" s="7">
        <v>1197000000</v>
      </c>
      <c r="N36" s="7"/>
      <c r="O36" s="7">
        <v>1039276820</v>
      </c>
      <c r="P36" s="7"/>
      <c r="Q36" s="7">
        <f t="shared" si="1"/>
        <v>157723180</v>
      </c>
    </row>
    <row r="37" spans="1:20" x14ac:dyDescent="0.55000000000000004">
      <c r="A37" s="1" t="s">
        <v>52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3594</v>
      </c>
      <c r="L37" s="7"/>
      <c r="M37" s="7">
        <v>2999978938</v>
      </c>
      <c r="N37" s="7"/>
      <c r="O37" s="7">
        <v>2964584452</v>
      </c>
      <c r="P37" s="7"/>
      <c r="Q37" s="7">
        <f t="shared" si="1"/>
        <v>35394486</v>
      </c>
    </row>
    <row r="38" spans="1:20" x14ac:dyDescent="0.55000000000000004">
      <c r="A38" s="1" t="s">
        <v>50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1161</v>
      </c>
      <c r="L38" s="7"/>
      <c r="M38" s="7">
        <v>998878433</v>
      </c>
      <c r="N38" s="7"/>
      <c r="O38" s="7">
        <v>981603124</v>
      </c>
      <c r="P38" s="7"/>
      <c r="Q38" s="7">
        <f t="shared" si="1"/>
        <v>17275309</v>
      </c>
    </row>
    <row r="39" spans="1:20" x14ac:dyDescent="0.55000000000000004">
      <c r="A39" s="1" t="s">
        <v>128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6647</v>
      </c>
      <c r="L39" s="7"/>
      <c r="M39" s="7">
        <v>6061762749</v>
      </c>
      <c r="N39" s="7"/>
      <c r="O39" s="7">
        <v>6000849024</v>
      </c>
      <c r="P39" s="7"/>
      <c r="Q39" s="7">
        <f t="shared" si="1"/>
        <v>60913725</v>
      </c>
    </row>
    <row r="40" spans="1:20" x14ac:dyDescent="0.55000000000000004">
      <c r="A40" s="1" t="s">
        <v>129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3153</v>
      </c>
      <c r="L40" s="7"/>
      <c r="M40" s="7">
        <v>3153000000</v>
      </c>
      <c r="N40" s="7"/>
      <c r="O40" s="7">
        <v>2999046477</v>
      </c>
      <c r="P40" s="7"/>
      <c r="Q40" s="7">
        <f t="shared" si="1"/>
        <v>153953523</v>
      </c>
    </row>
    <row r="41" spans="1:20" x14ac:dyDescent="0.55000000000000004">
      <c r="A41" s="1" t="s">
        <v>89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1900</v>
      </c>
      <c r="L41" s="7"/>
      <c r="M41" s="7">
        <v>1900000000</v>
      </c>
      <c r="N41" s="7"/>
      <c r="O41" s="7">
        <v>1865340030</v>
      </c>
      <c r="P41" s="7"/>
      <c r="Q41" s="7">
        <f t="shared" si="1"/>
        <v>34659970</v>
      </c>
    </row>
    <row r="42" spans="1:20" x14ac:dyDescent="0.55000000000000004">
      <c r="A42" s="1" t="s">
        <v>86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9941</v>
      </c>
      <c r="L42" s="7"/>
      <c r="M42" s="7">
        <v>9941000000</v>
      </c>
      <c r="N42" s="7"/>
      <c r="O42" s="7">
        <v>9709205147</v>
      </c>
      <c r="P42" s="7"/>
      <c r="Q42" s="7">
        <f t="shared" si="1"/>
        <v>231794853</v>
      </c>
    </row>
    <row r="43" spans="1:20" x14ac:dyDescent="0.55000000000000004">
      <c r="A43" s="1" t="s">
        <v>130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1083</v>
      </c>
      <c r="L43" s="7"/>
      <c r="M43" s="7">
        <v>1083000000</v>
      </c>
      <c r="N43" s="7"/>
      <c r="O43" s="7">
        <v>1024321478</v>
      </c>
      <c r="P43" s="7"/>
      <c r="Q43" s="7">
        <f t="shared" si="1"/>
        <v>58678522</v>
      </c>
    </row>
    <row r="44" spans="1:20" ht="24.75" thickBot="1" x14ac:dyDescent="0.6">
      <c r="C44" s="7"/>
      <c r="D44" s="7"/>
      <c r="E44" s="8">
        <f>SUM(E8:E43)</f>
        <v>9697072871</v>
      </c>
      <c r="F44" s="7"/>
      <c r="G44" s="8">
        <f>SUM(G8:G43)</f>
        <v>10114914801</v>
      </c>
      <c r="H44" s="7"/>
      <c r="I44" s="8">
        <f>SUM(I8:I43)</f>
        <v>-417841930</v>
      </c>
      <c r="J44" s="7"/>
      <c r="K44" s="7"/>
      <c r="L44" s="7"/>
      <c r="M44" s="8">
        <f>SUM(M8:M43)</f>
        <v>94243267419</v>
      </c>
      <c r="N44" s="7"/>
      <c r="O44" s="8">
        <f>SUM(O8:O43)</f>
        <v>84638582756</v>
      </c>
      <c r="P44" s="7"/>
      <c r="Q44" s="8">
        <f>SUM(Q8:Q43)</f>
        <v>9604684663</v>
      </c>
      <c r="T44" s="3"/>
    </row>
    <row r="45" spans="1:20" ht="24.75" thickTop="1" x14ac:dyDescent="0.55000000000000004">
      <c r="C45" s="7"/>
      <c r="D45" s="7"/>
      <c r="E45" s="7"/>
      <c r="F45" s="7"/>
      <c r="G45" s="7"/>
      <c r="H45" s="7"/>
      <c r="I45" s="10"/>
      <c r="J45" s="6"/>
      <c r="K45" s="10"/>
      <c r="L45" s="10"/>
      <c r="M45" s="6"/>
      <c r="N45" s="10"/>
      <c r="O45" s="10"/>
      <c r="P45" s="6"/>
      <c r="Q45" s="10"/>
      <c r="T45" s="3"/>
    </row>
    <row r="46" spans="1:20" x14ac:dyDescent="0.55000000000000004">
      <c r="I46" s="10"/>
      <c r="J46" s="6"/>
      <c r="K46" s="10"/>
      <c r="L46" s="10"/>
      <c r="M46" s="6"/>
      <c r="N46" s="10"/>
      <c r="O46" s="10"/>
      <c r="P46" s="6"/>
      <c r="Q46" s="10"/>
      <c r="T46" s="3"/>
    </row>
    <row r="47" spans="1:20" x14ac:dyDescent="0.55000000000000004">
      <c r="I47" s="10"/>
      <c r="J47" s="6"/>
      <c r="K47" s="10"/>
      <c r="L47" s="10"/>
      <c r="M47" s="6"/>
      <c r="N47" s="10"/>
      <c r="O47" s="10"/>
      <c r="P47" s="6"/>
      <c r="Q47" s="10"/>
    </row>
    <row r="48" spans="1:20" x14ac:dyDescent="0.55000000000000004">
      <c r="I48" s="10"/>
      <c r="J48" s="6"/>
      <c r="K48" s="10"/>
      <c r="L48" s="10"/>
      <c r="M48" s="6"/>
      <c r="N48" s="10"/>
      <c r="O48" s="10"/>
      <c r="P48" s="6"/>
      <c r="Q48" s="10"/>
      <c r="T48" s="3"/>
    </row>
    <row r="49" spans="9:17" x14ac:dyDescent="0.55000000000000004">
      <c r="I49" s="10"/>
      <c r="J49" s="6"/>
      <c r="K49" s="10"/>
      <c r="L49" s="10"/>
      <c r="M49" s="6"/>
      <c r="N49" s="10"/>
      <c r="O49" s="10"/>
      <c r="P49" s="6"/>
      <c r="Q49" s="10"/>
    </row>
    <row r="50" spans="9:17" x14ac:dyDescent="0.55000000000000004">
      <c r="I50" s="10"/>
      <c r="J50" s="6"/>
      <c r="K50" s="10"/>
      <c r="L50" s="10"/>
      <c r="M50" s="6"/>
      <c r="N50" s="10"/>
      <c r="O50" s="10"/>
      <c r="P50" s="6"/>
      <c r="Q50" s="10"/>
    </row>
    <row r="51" spans="9:17" x14ac:dyDescent="0.55000000000000004">
      <c r="I51" s="6"/>
      <c r="J51" s="6"/>
      <c r="K51" s="6"/>
      <c r="L51" s="6"/>
      <c r="M51" s="6"/>
      <c r="N51" s="6"/>
      <c r="O51" s="6"/>
      <c r="P51" s="6"/>
      <c r="Q51" s="6"/>
    </row>
    <row r="52" spans="9:17" x14ac:dyDescent="0.55000000000000004">
      <c r="I52" s="6"/>
      <c r="J52" s="6"/>
      <c r="K52" s="6"/>
      <c r="L52" s="6"/>
      <c r="M52" s="6"/>
      <c r="N52" s="6"/>
      <c r="O52" s="6"/>
      <c r="P52" s="6"/>
      <c r="Q52" s="6"/>
    </row>
    <row r="53" spans="9:17" x14ac:dyDescent="0.55000000000000004">
      <c r="I53" s="6"/>
      <c r="J53" s="6"/>
      <c r="K53" s="6"/>
      <c r="L53" s="6"/>
      <c r="M53" s="6"/>
      <c r="N53" s="6"/>
      <c r="O53" s="6"/>
      <c r="P53" s="6"/>
      <c r="Q53" s="6"/>
    </row>
    <row r="54" spans="9:17" x14ac:dyDescent="0.55000000000000004">
      <c r="I54" s="6"/>
      <c r="J54" s="6"/>
      <c r="K54" s="6"/>
      <c r="L54" s="6"/>
      <c r="M54" s="6"/>
      <c r="N54" s="6"/>
      <c r="O54" s="6"/>
      <c r="P54" s="6"/>
      <c r="Q54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6"/>
  <sheetViews>
    <sheetView rightToLeft="1" topLeftCell="A31" zoomScale="106" zoomScaleNormal="106" workbookViewId="0">
      <selection activeCell="I43" sqref="I43"/>
    </sheetView>
  </sheetViews>
  <sheetFormatPr defaultRowHeight="24" x14ac:dyDescent="0.55000000000000004"/>
  <cols>
    <col min="1" max="1" width="31.28515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710937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2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17" style="1" bestFit="1" customWidth="1"/>
    <col min="20" max="20" width="1" style="1" customWidth="1"/>
    <col min="21" max="21" width="22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 x14ac:dyDescent="0.55000000000000004">
      <c r="A3" s="17" t="s">
        <v>77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 x14ac:dyDescent="0.55000000000000004">
      <c r="A6" s="17" t="s">
        <v>3</v>
      </c>
      <c r="C6" s="18" t="s">
        <v>79</v>
      </c>
      <c r="D6" s="18" t="s">
        <v>79</v>
      </c>
      <c r="E6" s="18" t="s">
        <v>79</v>
      </c>
      <c r="F6" s="18" t="s">
        <v>79</v>
      </c>
      <c r="G6" s="18" t="s">
        <v>79</v>
      </c>
      <c r="H6" s="18" t="s">
        <v>79</v>
      </c>
      <c r="I6" s="18" t="s">
        <v>79</v>
      </c>
      <c r="J6" s="18" t="s">
        <v>79</v>
      </c>
      <c r="K6" s="18" t="s">
        <v>79</v>
      </c>
      <c r="M6" s="18" t="s">
        <v>80</v>
      </c>
      <c r="N6" s="18" t="s">
        <v>80</v>
      </c>
      <c r="O6" s="18" t="s">
        <v>80</v>
      </c>
      <c r="P6" s="18" t="s">
        <v>80</v>
      </c>
      <c r="Q6" s="18" t="s">
        <v>80</v>
      </c>
      <c r="R6" s="18" t="s">
        <v>80</v>
      </c>
      <c r="S6" s="18" t="s">
        <v>80</v>
      </c>
      <c r="T6" s="18" t="s">
        <v>80</v>
      </c>
      <c r="U6" s="18" t="s">
        <v>80</v>
      </c>
    </row>
    <row r="7" spans="1:21" ht="24.75" x14ac:dyDescent="0.55000000000000004">
      <c r="A7" s="18" t="s">
        <v>3</v>
      </c>
      <c r="C7" s="18" t="s">
        <v>131</v>
      </c>
      <c r="E7" s="18" t="s">
        <v>132</v>
      </c>
      <c r="G7" s="18" t="s">
        <v>133</v>
      </c>
      <c r="I7" s="18" t="s">
        <v>64</v>
      </c>
      <c r="K7" s="18" t="s">
        <v>134</v>
      </c>
      <c r="M7" s="18" t="s">
        <v>131</v>
      </c>
      <c r="O7" s="18" t="s">
        <v>132</v>
      </c>
      <c r="Q7" s="18" t="s">
        <v>133</v>
      </c>
      <c r="S7" s="18" t="s">
        <v>64</v>
      </c>
      <c r="U7" s="18" t="s">
        <v>134</v>
      </c>
    </row>
    <row r="8" spans="1:21" x14ac:dyDescent="0.55000000000000004">
      <c r="A8" s="1" t="s">
        <v>27</v>
      </c>
      <c r="C8" s="7">
        <v>0</v>
      </c>
      <c r="D8" s="7"/>
      <c r="E8" s="7">
        <v>0</v>
      </c>
      <c r="F8" s="7"/>
      <c r="G8" s="7">
        <v>-237223998</v>
      </c>
      <c r="H8" s="7"/>
      <c r="I8" s="7">
        <f>C8+E8+G8</f>
        <v>-237223998</v>
      </c>
      <c r="J8" s="7"/>
      <c r="K8" s="10">
        <f>I8/$I$43</f>
        <v>-0.15217671695248763</v>
      </c>
      <c r="L8" s="7"/>
      <c r="M8" s="7">
        <v>142478700</v>
      </c>
      <c r="N8" s="7"/>
      <c r="O8" s="7">
        <v>0</v>
      </c>
      <c r="P8" s="7"/>
      <c r="Q8" s="7">
        <v>-237223998</v>
      </c>
      <c r="R8" s="7"/>
      <c r="S8" s="7">
        <f>M8+O8+Q8</f>
        <v>-94745298</v>
      </c>
      <c r="T8" s="7"/>
      <c r="U8" s="10">
        <f>S8/$S$43</f>
        <v>-9.1780047608079479E-3</v>
      </c>
    </row>
    <row r="9" spans="1:21" x14ac:dyDescent="0.55000000000000004">
      <c r="A9" s="1" t="s">
        <v>29</v>
      </c>
      <c r="C9" s="7">
        <v>0</v>
      </c>
      <c r="D9" s="7"/>
      <c r="E9" s="7">
        <v>672309600</v>
      </c>
      <c r="F9" s="7"/>
      <c r="G9" s="7">
        <v>-55978166</v>
      </c>
      <c r="H9" s="7"/>
      <c r="I9" s="7">
        <f t="shared" ref="I9:I41" si="0">C9+E9+G9</f>
        <v>616331434</v>
      </c>
      <c r="J9" s="7"/>
      <c r="K9" s="10">
        <f t="shared" ref="K9:K42" si="1">I9/$I$43</f>
        <v>0.39537017743347708</v>
      </c>
      <c r="L9" s="7"/>
      <c r="M9" s="7">
        <v>0</v>
      </c>
      <c r="N9" s="7"/>
      <c r="O9" s="7">
        <v>-119231720</v>
      </c>
      <c r="P9" s="7"/>
      <c r="Q9" s="7">
        <v>-64003605</v>
      </c>
      <c r="R9" s="7"/>
      <c r="S9" s="7">
        <f t="shared" ref="S9:S42" si="2">M9+O9+Q9</f>
        <v>-183235325</v>
      </c>
      <c r="T9" s="7"/>
      <c r="U9" s="10">
        <f t="shared" ref="U9:U42" si="3">S9/$S$43</f>
        <v>-1.7750059588162271E-2</v>
      </c>
    </row>
    <row r="10" spans="1:21" x14ac:dyDescent="0.55000000000000004">
      <c r="A10" s="1" t="s">
        <v>32</v>
      </c>
      <c r="C10" s="7">
        <v>0</v>
      </c>
      <c r="D10" s="7"/>
      <c r="E10" s="7">
        <v>0</v>
      </c>
      <c r="F10" s="7"/>
      <c r="G10" s="7">
        <v>-215482832</v>
      </c>
      <c r="H10" s="7"/>
      <c r="I10" s="7">
        <f t="shared" si="0"/>
        <v>-215482832</v>
      </c>
      <c r="J10" s="7"/>
      <c r="K10" s="10">
        <f t="shared" si="1"/>
        <v>-0.13822998604628711</v>
      </c>
      <c r="L10" s="7"/>
      <c r="M10" s="7">
        <v>324426000</v>
      </c>
      <c r="N10" s="7"/>
      <c r="O10" s="7">
        <v>0</v>
      </c>
      <c r="P10" s="7"/>
      <c r="Q10" s="7">
        <v>-349129373</v>
      </c>
      <c r="R10" s="7"/>
      <c r="S10" s="7">
        <f t="shared" si="2"/>
        <v>-24703373</v>
      </c>
      <c r="T10" s="7"/>
      <c r="U10" s="10">
        <f t="shared" si="3"/>
        <v>-2.3930229762115954E-3</v>
      </c>
    </row>
    <row r="11" spans="1:21" x14ac:dyDescent="0.55000000000000004">
      <c r="A11" s="1" t="s">
        <v>33</v>
      </c>
      <c r="C11" s="7">
        <v>0</v>
      </c>
      <c r="D11" s="7"/>
      <c r="E11" s="7">
        <v>0</v>
      </c>
      <c r="F11" s="7"/>
      <c r="G11" s="7">
        <v>-128758096</v>
      </c>
      <c r="H11" s="7"/>
      <c r="I11" s="7">
        <f t="shared" si="0"/>
        <v>-128758096</v>
      </c>
      <c r="J11" s="7"/>
      <c r="K11" s="10">
        <f t="shared" si="1"/>
        <v>-8.2596973727477735E-2</v>
      </c>
      <c r="L11" s="7"/>
      <c r="M11" s="7">
        <v>261745200</v>
      </c>
      <c r="N11" s="7"/>
      <c r="O11" s="7">
        <v>0</v>
      </c>
      <c r="P11" s="7"/>
      <c r="Q11" s="7">
        <v>-201812016</v>
      </c>
      <c r="R11" s="7"/>
      <c r="S11" s="7">
        <f t="shared" si="2"/>
        <v>59933184</v>
      </c>
      <c r="T11" s="7"/>
      <c r="U11" s="10">
        <f t="shared" si="3"/>
        <v>5.8057450838602956E-3</v>
      </c>
    </row>
    <row r="12" spans="1:21" x14ac:dyDescent="0.55000000000000004">
      <c r="A12" s="1" t="s">
        <v>17</v>
      </c>
      <c r="C12" s="7">
        <v>0</v>
      </c>
      <c r="D12" s="7"/>
      <c r="E12" s="7">
        <v>0</v>
      </c>
      <c r="F12" s="7"/>
      <c r="G12" s="7">
        <v>-164909799</v>
      </c>
      <c r="H12" s="7"/>
      <c r="I12" s="7">
        <f t="shared" si="0"/>
        <v>-164909799</v>
      </c>
      <c r="J12" s="7"/>
      <c r="K12" s="10">
        <f t="shared" si="1"/>
        <v>-0.10578791360355805</v>
      </c>
      <c r="L12" s="7"/>
      <c r="M12" s="7">
        <v>73541000</v>
      </c>
      <c r="N12" s="7"/>
      <c r="O12" s="7">
        <v>0</v>
      </c>
      <c r="P12" s="7"/>
      <c r="Q12" s="7">
        <v>-164909799</v>
      </c>
      <c r="R12" s="7"/>
      <c r="S12" s="7">
        <f t="shared" si="2"/>
        <v>-91368799</v>
      </c>
      <c r="T12" s="7"/>
      <c r="U12" s="10">
        <f t="shared" si="3"/>
        <v>-8.8509223139633213E-3</v>
      </c>
    </row>
    <row r="13" spans="1:21" x14ac:dyDescent="0.55000000000000004">
      <c r="A13" s="1" t="s">
        <v>31</v>
      </c>
      <c r="C13" s="7">
        <v>0</v>
      </c>
      <c r="D13" s="7"/>
      <c r="E13" s="7">
        <v>172677381</v>
      </c>
      <c r="F13" s="7"/>
      <c r="G13" s="7">
        <v>-36849762</v>
      </c>
      <c r="H13" s="7"/>
      <c r="I13" s="7">
        <f t="shared" si="0"/>
        <v>135827619</v>
      </c>
      <c r="J13" s="7"/>
      <c r="K13" s="10">
        <f t="shared" si="1"/>
        <v>8.7131998892006415E-2</v>
      </c>
      <c r="L13" s="7"/>
      <c r="M13" s="7">
        <v>334453100</v>
      </c>
      <c r="N13" s="7"/>
      <c r="O13" s="7">
        <v>-5788653</v>
      </c>
      <c r="P13" s="7"/>
      <c r="Q13" s="7">
        <v>-9531264</v>
      </c>
      <c r="R13" s="7"/>
      <c r="S13" s="7">
        <f t="shared" si="2"/>
        <v>319133183</v>
      </c>
      <c r="T13" s="7"/>
      <c r="U13" s="10">
        <f t="shared" si="3"/>
        <v>3.0914524886562645E-2</v>
      </c>
    </row>
    <row r="14" spans="1:21" x14ac:dyDescent="0.55000000000000004">
      <c r="A14" s="1" t="s">
        <v>114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10">
        <f t="shared" si="1"/>
        <v>0</v>
      </c>
      <c r="L14" s="7"/>
      <c r="M14" s="7">
        <v>0</v>
      </c>
      <c r="N14" s="7"/>
      <c r="O14" s="7">
        <v>0</v>
      </c>
      <c r="P14" s="7"/>
      <c r="Q14" s="7">
        <v>2071467707</v>
      </c>
      <c r="R14" s="7"/>
      <c r="S14" s="7">
        <f t="shared" si="2"/>
        <v>2071467707</v>
      </c>
      <c r="T14" s="7"/>
      <c r="U14" s="10">
        <f t="shared" si="3"/>
        <v>0.20066368334928791</v>
      </c>
    </row>
    <row r="15" spans="1:21" x14ac:dyDescent="0.55000000000000004">
      <c r="A15" s="1" t="s">
        <v>115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10">
        <f t="shared" si="1"/>
        <v>0</v>
      </c>
      <c r="L15" s="7"/>
      <c r="M15" s="7">
        <v>0</v>
      </c>
      <c r="N15" s="7"/>
      <c r="O15" s="7">
        <v>0</v>
      </c>
      <c r="P15" s="7"/>
      <c r="Q15" s="7">
        <v>24575273</v>
      </c>
      <c r="R15" s="7"/>
      <c r="S15" s="7">
        <f t="shared" si="2"/>
        <v>24575273</v>
      </c>
      <c r="T15" s="7"/>
      <c r="U15" s="10">
        <f t="shared" si="3"/>
        <v>2.3806138917010426E-3</v>
      </c>
    </row>
    <row r="16" spans="1:21" x14ac:dyDescent="0.55000000000000004">
      <c r="A16" s="1" t="s">
        <v>28</v>
      </c>
      <c r="C16" s="7">
        <v>0</v>
      </c>
      <c r="D16" s="7"/>
      <c r="E16" s="7">
        <v>50189585</v>
      </c>
      <c r="F16" s="7"/>
      <c r="G16" s="7">
        <v>0</v>
      </c>
      <c r="H16" s="7"/>
      <c r="I16" s="7">
        <f t="shared" si="0"/>
        <v>50189585</v>
      </c>
      <c r="J16" s="7"/>
      <c r="K16" s="10">
        <f t="shared" si="1"/>
        <v>3.2196094555778536E-2</v>
      </c>
      <c r="L16" s="7"/>
      <c r="M16" s="7">
        <v>168300000</v>
      </c>
      <c r="N16" s="7"/>
      <c r="O16" s="7">
        <v>-187577235</v>
      </c>
      <c r="P16" s="7"/>
      <c r="Q16" s="7">
        <v>9543049</v>
      </c>
      <c r="R16" s="7"/>
      <c r="S16" s="7">
        <f t="shared" si="2"/>
        <v>-9734186</v>
      </c>
      <c r="T16" s="7"/>
      <c r="U16" s="10">
        <f t="shared" si="3"/>
        <v>-9.4295344820795302E-4</v>
      </c>
    </row>
    <row r="17" spans="1:21" x14ac:dyDescent="0.55000000000000004">
      <c r="A17" s="1" t="s">
        <v>116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10">
        <f t="shared" si="1"/>
        <v>0</v>
      </c>
      <c r="L17" s="7"/>
      <c r="M17" s="7">
        <v>0</v>
      </c>
      <c r="N17" s="7"/>
      <c r="O17" s="7">
        <v>0</v>
      </c>
      <c r="P17" s="7"/>
      <c r="Q17" s="7">
        <v>599556149</v>
      </c>
      <c r="R17" s="7"/>
      <c r="S17" s="7">
        <f t="shared" si="2"/>
        <v>599556149</v>
      </c>
      <c r="T17" s="7"/>
      <c r="U17" s="10">
        <f t="shared" si="3"/>
        <v>5.807917971711566E-2</v>
      </c>
    </row>
    <row r="18" spans="1:21" x14ac:dyDescent="0.55000000000000004">
      <c r="A18" s="1" t="s">
        <v>117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10">
        <f t="shared" si="1"/>
        <v>0</v>
      </c>
      <c r="L18" s="7"/>
      <c r="M18" s="7">
        <v>0</v>
      </c>
      <c r="N18" s="7"/>
      <c r="O18" s="7">
        <v>0</v>
      </c>
      <c r="P18" s="7"/>
      <c r="Q18" s="7">
        <v>210412113</v>
      </c>
      <c r="R18" s="7"/>
      <c r="S18" s="7">
        <f t="shared" si="2"/>
        <v>210412113</v>
      </c>
      <c r="T18" s="7"/>
      <c r="U18" s="10">
        <f t="shared" si="3"/>
        <v>2.0382682999695246E-2</v>
      </c>
    </row>
    <row r="19" spans="1:21" x14ac:dyDescent="0.55000000000000004">
      <c r="A19" s="1" t="s">
        <v>101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10">
        <f t="shared" si="1"/>
        <v>0</v>
      </c>
      <c r="L19" s="7"/>
      <c r="M19" s="7">
        <v>193275600</v>
      </c>
      <c r="N19" s="7"/>
      <c r="O19" s="7">
        <v>0</v>
      </c>
      <c r="P19" s="7"/>
      <c r="Q19" s="7">
        <v>-604980566</v>
      </c>
      <c r="R19" s="7"/>
      <c r="S19" s="7">
        <f t="shared" si="2"/>
        <v>-411704966</v>
      </c>
      <c r="T19" s="7"/>
      <c r="U19" s="10">
        <f t="shared" si="3"/>
        <v>-3.9881980612866658E-2</v>
      </c>
    </row>
    <row r="20" spans="1:21" x14ac:dyDescent="0.55000000000000004">
      <c r="A20" s="1" t="s">
        <v>24</v>
      </c>
      <c r="C20" s="7">
        <v>0</v>
      </c>
      <c r="D20" s="7"/>
      <c r="E20" s="7">
        <v>301279904</v>
      </c>
      <c r="F20" s="7"/>
      <c r="G20" s="7">
        <v>0</v>
      </c>
      <c r="H20" s="7"/>
      <c r="I20" s="7">
        <f t="shared" si="0"/>
        <v>301279904</v>
      </c>
      <c r="J20" s="7"/>
      <c r="K20" s="10">
        <f t="shared" si="1"/>
        <v>0.19326791159838999</v>
      </c>
      <c r="L20" s="7"/>
      <c r="M20" s="7">
        <v>189658424</v>
      </c>
      <c r="N20" s="7"/>
      <c r="O20" s="7">
        <v>119180544</v>
      </c>
      <c r="P20" s="7"/>
      <c r="Q20" s="7">
        <v>-28055863</v>
      </c>
      <c r="R20" s="7"/>
      <c r="S20" s="7">
        <f t="shared" si="2"/>
        <v>280783105</v>
      </c>
      <c r="T20" s="7"/>
      <c r="U20" s="10">
        <f t="shared" si="3"/>
        <v>2.7199541600939795E-2</v>
      </c>
    </row>
    <row r="21" spans="1:21" x14ac:dyDescent="0.55000000000000004">
      <c r="A21" s="1" t="s">
        <v>118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10">
        <f t="shared" si="1"/>
        <v>0</v>
      </c>
      <c r="L21" s="7"/>
      <c r="M21" s="7">
        <v>0</v>
      </c>
      <c r="N21" s="7"/>
      <c r="O21" s="7">
        <v>0</v>
      </c>
      <c r="P21" s="7"/>
      <c r="Q21" s="7">
        <v>0</v>
      </c>
      <c r="R21" s="7"/>
      <c r="S21" s="7">
        <f t="shared" si="2"/>
        <v>0</v>
      </c>
      <c r="T21" s="7"/>
      <c r="U21" s="10">
        <f t="shared" si="3"/>
        <v>0</v>
      </c>
    </row>
    <row r="22" spans="1:21" x14ac:dyDescent="0.55000000000000004">
      <c r="A22" s="1" t="s">
        <v>119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10">
        <f t="shared" si="1"/>
        <v>0</v>
      </c>
      <c r="L22" s="7"/>
      <c r="M22" s="7">
        <v>0</v>
      </c>
      <c r="N22" s="7"/>
      <c r="O22" s="7">
        <v>0</v>
      </c>
      <c r="P22" s="7"/>
      <c r="Q22" s="7">
        <v>228575179</v>
      </c>
      <c r="R22" s="7"/>
      <c r="S22" s="7">
        <f t="shared" si="2"/>
        <v>228575179</v>
      </c>
      <c r="T22" s="7"/>
      <c r="U22" s="10">
        <f t="shared" si="3"/>
        <v>2.2142144521668281E-2</v>
      </c>
    </row>
    <row r="23" spans="1:21" x14ac:dyDescent="0.55000000000000004">
      <c r="A23" s="1" t="s">
        <v>23</v>
      </c>
      <c r="C23" s="7">
        <v>0</v>
      </c>
      <c r="D23" s="7"/>
      <c r="E23" s="7">
        <v>202487985</v>
      </c>
      <c r="F23" s="7"/>
      <c r="G23" s="7">
        <v>0</v>
      </c>
      <c r="H23" s="7"/>
      <c r="I23" s="7">
        <f t="shared" si="0"/>
        <v>202487985</v>
      </c>
      <c r="J23" s="7"/>
      <c r="K23" s="10">
        <f t="shared" si="1"/>
        <v>0.12989392742476485</v>
      </c>
      <c r="L23" s="7"/>
      <c r="M23" s="7">
        <v>164500000</v>
      </c>
      <c r="N23" s="7"/>
      <c r="O23" s="7">
        <v>-315909092</v>
      </c>
      <c r="P23" s="7"/>
      <c r="Q23" s="7">
        <v>-26077451</v>
      </c>
      <c r="R23" s="7"/>
      <c r="S23" s="7">
        <f t="shared" si="2"/>
        <v>-177486543</v>
      </c>
      <c r="T23" s="7"/>
      <c r="U23" s="10">
        <f t="shared" si="3"/>
        <v>-1.7193173392449981E-2</v>
      </c>
    </row>
    <row r="24" spans="1:21" x14ac:dyDescent="0.55000000000000004">
      <c r="A24" s="1" t="s">
        <v>30</v>
      </c>
      <c r="C24" s="7">
        <v>0</v>
      </c>
      <c r="D24" s="7"/>
      <c r="E24" s="7">
        <v>36042126</v>
      </c>
      <c r="F24" s="7"/>
      <c r="G24" s="7">
        <v>0</v>
      </c>
      <c r="H24" s="7"/>
      <c r="I24" s="7">
        <f t="shared" si="0"/>
        <v>36042126</v>
      </c>
      <c r="J24" s="7"/>
      <c r="K24" s="10">
        <f t="shared" si="1"/>
        <v>2.3120647375093541E-2</v>
      </c>
      <c r="L24" s="7"/>
      <c r="M24" s="7">
        <v>127369617</v>
      </c>
      <c r="N24" s="7"/>
      <c r="O24" s="7">
        <v>-475485605</v>
      </c>
      <c r="P24" s="7"/>
      <c r="Q24" s="7">
        <v>-10530249</v>
      </c>
      <c r="R24" s="7"/>
      <c r="S24" s="7">
        <f t="shared" si="2"/>
        <v>-358646237</v>
      </c>
      <c r="T24" s="7"/>
      <c r="U24" s="10">
        <f t="shared" si="3"/>
        <v>-3.4742165997850946E-2</v>
      </c>
    </row>
    <row r="25" spans="1:21" x14ac:dyDescent="0.55000000000000004">
      <c r="A25" s="1" t="s">
        <v>120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10">
        <f t="shared" si="1"/>
        <v>0</v>
      </c>
      <c r="L25" s="7"/>
      <c r="M25" s="7">
        <v>0</v>
      </c>
      <c r="N25" s="7"/>
      <c r="O25" s="7">
        <v>0</v>
      </c>
      <c r="P25" s="7"/>
      <c r="Q25" s="7">
        <v>163642469</v>
      </c>
      <c r="R25" s="7"/>
      <c r="S25" s="7">
        <f t="shared" si="2"/>
        <v>163642469</v>
      </c>
      <c r="T25" s="7"/>
      <c r="U25" s="10">
        <f t="shared" si="3"/>
        <v>1.5852093890214657E-2</v>
      </c>
    </row>
    <row r="26" spans="1:21" x14ac:dyDescent="0.55000000000000004">
      <c r="A26" s="1" t="s">
        <v>121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10">
        <f t="shared" si="1"/>
        <v>0</v>
      </c>
      <c r="L26" s="7"/>
      <c r="M26" s="7">
        <v>0</v>
      </c>
      <c r="N26" s="7"/>
      <c r="O26" s="7">
        <v>0</v>
      </c>
      <c r="P26" s="7"/>
      <c r="Q26" s="7">
        <v>206147440</v>
      </c>
      <c r="R26" s="7"/>
      <c r="S26" s="7">
        <f t="shared" si="2"/>
        <v>206147440</v>
      </c>
      <c r="T26" s="7"/>
      <c r="U26" s="10">
        <f t="shared" si="3"/>
        <v>1.9969562877393352E-2</v>
      </c>
    </row>
    <row r="27" spans="1:21" x14ac:dyDescent="0.55000000000000004">
      <c r="A27" s="1" t="s">
        <v>22</v>
      </c>
      <c r="C27" s="7">
        <v>303721120</v>
      </c>
      <c r="D27" s="7"/>
      <c r="E27" s="7">
        <v>-263904767</v>
      </c>
      <c r="F27" s="7"/>
      <c r="G27" s="7">
        <v>0</v>
      </c>
      <c r="H27" s="7"/>
      <c r="I27" s="7">
        <f t="shared" si="0"/>
        <v>39816353</v>
      </c>
      <c r="J27" s="7"/>
      <c r="K27" s="10">
        <f t="shared" si="1"/>
        <v>2.5541774574431259E-2</v>
      </c>
      <c r="L27" s="7"/>
      <c r="M27" s="7">
        <v>303721120</v>
      </c>
      <c r="N27" s="7"/>
      <c r="O27" s="7">
        <v>-153663169</v>
      </c>
      <c r="P27" s="7"/>
      <c r="Q27" s="7">
        <v>-3323851</v>
      </c>
      <c r="R27" s="7"/>
      <c r="S27" s="7">
        <f t="shared" si="2"/>
        <v>146734100</v>
      </c>
      <c r="T27" s="7"/>
      <c r="U27" s="10">
        <f t="shared" si="3"/>
        <v>1.4214175234035039E-2</v>
      </c>
    </row>
    <row r="28" spans="1:21" x14ac:dyDescent="0.55000000000000004">
      <c r="A28" s="1" t="s">
        <v>122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10">
        <f t="shared" si="1"/>
        <v>0</v>
      </c>
      <c r="L28" s="7"/>
      <c r="M28" s="7">
        <v>0</v>
      </c>
      <c r="N28" s="7"/>
      <c r="O28" s="7">
        <v>0</v>
      </c>
      <c r="P28" s="7"/>
      <c r="Q28" s="7">
        <v>630217678</v>
      </c>
      <c r="R28" s="7"/>
      <c r="S28" s="7">
        <f t="shared" si="2"/>
        <v>630217678</v>
      </c>
      <c r="T28" s="7"/>
      <c r="U28" s="10">
        <f t="shared" si="3"/>
        <v>6.1049371009728945E-2</v>
      </c>
    </row>
    <row r="29" spans="1:21" x14ac:dyDescent="0.55000000000000004">
      <c r="A29" s="1" t="s">
        <v>123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10">
        <f t="shared" si="1"/>
        <v>0</v>
      </c>
      <c r="L29" s="7"/>
      <c r="M29" s="7">
        <v>0</v>
      </c>
      <c r="N29" s="7"/>
      <c r="O29" s="7">
        <v>0</v>
      </c>
      <c r="P29" s="7"/>
      <c r="Q29" s="7">
        <v>115768870</v>
      </c>
      <c r="R29" s="7"/>
      <c r="S29" s="7">
        <f t="shared" si="2"/>
        <v>115768870</v>
      </c>
      <c r="T29" s="7"/>
      <c r="U29" s="10">
        <f t="shared" si="3"/>
        <v>1.121456433662129E-2</v>
      </c>
    </row>
    <row r="30" spans="1:21" x14ac:dyDescent="0.55000000000000004">
      <c r="A30" s="1" t="s">
        <v>124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10">
        <f t="shared" si="1"/>
        <v>0</v>
      </c>
      <c r="L30" s="7"/>
      <c r="M30" s="7">
        <v>0</v>
      </c>
      <c r="N30" s="7"/>
      <c r="O30" s="7">
        <v>0</v>
      </c>
      <c r="P30" s="7"/>
      <c r="Q30" s="7">
        <v>1457029910</v>
      </c>
      <c r="R30" s="7"/>
      <c r="S30" s="7">
        <f t="shared" si="2"/>
        <v>1457029910</v>
      </c>
      <c r="T30" s="7"/>
      <c r="U30" s="10">
        <f t="shared" si="3"/>
        <v>0.14114291403273199</v>
      </c>
    </row>
    <row r="31" spans="1:21" x14ac:dyDescent="0.55000000000000004">
      <c r="A31" s="1" t="s">
        <v>125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10">
        <f t="shared" si="1"/>
        <v>0</v>
      </c>
      <c r="L31" s="7"/>
      <c r="M31" s="7">
        <v>0</v>
      </c>
      <c r="N31" s="7"/>
      <c r="O31" s="7">
        <v>0</v>
      </c>
      <c r="P31" s="7"/>
      <c r="Q31" s="7">
        <v>-374760354</v>
      </c>
      <c r="R31" s="7"/>
      <c r="S31" s="7">
        <f t="shared" si="2"/>
        <v>-374760354</v>
      </c>
      <c r="T31" s="7"/>
      <c r="U31" s="10">
        <f t="shared" si="3"/>
        <v>-3.6303145230215772E-2</v>
      </c>
    </row>
    <row r="32" spans="1:21" x14ac:dyDescent="0.55000000000000004">
      <c r="A32" s="1" t="s">
        <v>126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10">
        <f t="shared" si="1"/>
        <v>0</v>
      </c>
      <c r="L32" s="7"/>
      <c r="M32" s="7">
        <v>0</v>
      </c>
      <c r="N32" s="7"/>
      <c r="O32" s="7">
        <v>0</v>
      </c>
      <c r="P32" s="7"/>
      <c r="Q32" s="7">
        <v>101035891</v>
      </c>
      <c r="R32" s="7"/>
      <c r="S32" s="7">
        <f t="shared" si="2"/>
        <v>101035891</v>
      </c>
      <c r="T32" s="7"/>
      <c r="U32" s="10">
        <f t="shared" si="3"/>
        <v>9.7873763467446473E-3</v>
      </c>
    </row>
    <row r="33" spans="1:21" x14ac:dyDescent="0.55000000000000004">
      <c r="A33" s="1" t="s">
        <v>127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10">
        <f t="shared" si="1"/>
        <v>0</v>
      </c>
      <c r="L33" s="7"/>
      <c r="M33" s="7">
        <v>0</v>
      </c>
      <c r="N33" s="7"/>
      <c r="O33" s="7">
        <v>0</v>
      </c>
      <c r="P33" s="7"/>
      <c r="Q33" s="7">
        <v>4726406391</v>
      </c>
      <c r="R33" s="7"/>
      <c r="S33" s="7">
        <f t="shared" si="2"/>
        <v>4726406391</v>
      </c>
      <c r="T33" s="7"/>
      <c r="U33" s="10">
        <f t="shared" si="3"/>
        <v>0.45784837109395243</v>
      </c>
    </row>
    <row r="34" spans="1:21" x14ac:dyDescent="0.55000000000000004">
      <c r="A34" s="1" t="s">
        <v>19</v>
      </c>
      <c r="C34" s="7">
        <v>0</v>
      </c>
      <c r="D34" s="7"/>
      <c r="E34" s="7">
        <v>177827245</v>
      </c>
      <c r="F34" s="7"/>
      <c r="G34" s="7">
        <v>0</v>
      </c>
      <c r="H34" s="7"/>
      <c r="I34" s="7">
        <f t="shared" si="0"/>
        <v>177827245</v>
      </c>
      <c r="J34" s="7"/>
      <c r="K34" s="10">
        <f t="shared" si="1"/>
        <v>0.11407432029202068</v>
      </c>
      <c r="L34" s="7"/>
      <c r="M34" s="7">
        <v>0</v>
      </c>
      <c r="N34" s="7"/>
      <c r="O34" s="7">
        <v>403230056</v>
      </c>
      <c r="P34" s="7"/>
      <c r="Q34" s="7">
        <v>96071608</v>
      </c>
      <c r="R34" s="7"/>
      <c r="S34" s="7">
        <f t="shared" si="2"/>
        <v>499301664</v>
      </c>
      <c r="T34" s="7"/>
      <c r="U34" s="10">
        <f t="shared" si="3"/>
        <v>4.8367498398404214E-2</v>
      </c>
    </row>
    <row r="35" spans="1:21" x14ac:dyDescent="0.55000000000000004">
      <c r="A35" s="1" t="s">
        <v>20</v>
      </c>
      <c r="C35" s="7">
        <v>0</v>
      </c>
      <c r="D35" s="7"/>
      <c r="E35" s="7">
        <v>161070430</v>
      </c>
      <c r="F35" s="7"/>
      <c r="G35" s="7">
        <v>0</v>
      </c>
      <c r="H35" s="7"/>
      <c r="I35" s="7">
        <f t="shared" si="0"/>
        <v>161070430</v>
      </c>
      <c r="J35" s="7"/>
      <c r="K35" s="10">
        <f t="shared" si="1"/>
        <v>0.1033249984916175</v>
      </c>
      <c r="L35" s="7"/>
      <c r="M35" s="7">
        <v>86252497</v>
      </c>
      <c r="N35" s="7"/>
      <c r="O35" s="7">
        <v>74504466</v>
      </c>
      <c r="P35" s="7"/>
      <c r="Q35" s="7">
        <v>0</v>
      </c>
      <c r="R35" s="7"/>
      <c r="S35" s="7">
        <f t="shared" si="2"/>
        <v>160756963</v>
      </c>
      <c r="T35" s="7"/>
      <c r="U35" s="10">
        <f t="shared" si="3"/>
        <v>1.5572574079053792E-2</v>
      </c>
    </row>
    <row r="36" spans="1:21" x14ac:dyDescent="0.55000000000000004">
      <c r="A36" s="1" t="s">
        <v>16</v>
      </c>
      <c r="C36" s="7">
        <v>0</v>
      </c>
      <c r="D36" s="7"/>
      <c r="E36" s="7">
        <v>263975207</v>
      </c>
      <c r="F36" s="7"/>
      <c r="G36" s="7">
        <v>0</v>
      </c>
      <c r="H36" s="7"/>
      <c r="I36" s="7">
        <f t="shared" si="0"/>
        <v>263975207</v>
      </c>
      <c r="J36" s="7"/>
      <c r="K36" s="10">
        <f t="shared" si="1"/>
        <v>0.16933733811413687</v>
      </c>
      <c r="L36" s="7"/>
      <c r="M36" s="7">
        <v>32865750</v>
      </c>
      <c r="N36" s="7"/>
      <c r="O36" s="7">
        <v>163076865</v>
      </c>
      <c r="P36" s="7"/>
      <c r="Q36" s="7">
        <v>0</v>
      </c>
      <c r="R36" s="7"/>
      <c r="S36" s="7">
        <f t="shared" si="2"/>
        <v>195942615</v>
      </c>
      <c r="T36" s="7"/>
      <c r="U36" s="10">
        <f t="shared" si="3"/>
        <v>1.8981018491441747E-2</v>
      </c>
    </row>
    <row r="37" spans="1:21" x14ac:dyDescent="0.55000000000000004">
      <c r="A37" s="1" t="s">
        <v>25</v>
      </c>
      <c r="C37" s="7">
        <v>0</v>
      </c>
      <c r="D37" s="7"/>
      <c r="E37" s="7">
        <v>-26568585</v>
      </c>
      <c r="F37" s="7"/>
      <c r="G37" s="7">
        <v>0</v>
      </c>
      <c r="H37" s="7"/>
      <c r="I37" s="7">
        <f t="shared" si="0"/>
        <v>-26568585</v>
      </c>
      <c r="J37" s="7"/>
      <c r="K37" s="10">
        <f t="shared" si="1"/>
        <v>-1.7043469773126024E-2</v>
      </c>
      <c r="L37" s="7"/>
      <c r="M37" s="7">
        <v>0</v>
      </c>
      <c r="N37" s="7"/>
      <c r="O37" s="7">
        <v>20310824</v>
      </c>
      <c r="P37" s="7"/>
      <c r="Q37" s="7">
        <v>0</v>
      </c>
      <c r="R37" s="7"/>
      <c r="S37" s="7">
        <f t="shared" si="2"/>
        <v>20310824</v>
      </c>
      <c r="T37" s="7"/>
      <c r="U37" s="10">
        <f t="shared" si="3"/>
        <v>1.967515468344744E-3</v>
      </c>
    </row>
    <row r="38" spans="1:21" x14ac:dyDescent="0.55000000000000004">
      <c r="A38" s="1" t="s">
        <v>18</v>
      </c>
      <c r="C38" s="7">
        <v>0</v>
      </c>
      <c r="D38" s="7"/>
      <c r="E38" s="7">
        <v>83972274</v>
      </c>
      <c r="F38" s="7"/>
      <c r="G38" s="7">
        <v>0</v>
      </c>
      <c r="H38" s="7"/>
      <c r="I38" s="7">
        <f t="shared" si="0"/>
        <v>83972274</v>
      </c>
      <c r="J38" s="7"/>
      <c r="K38" s="10">
        <f t="shared" si="1"/>
        <v>5.3867336694809163E-2</v>
      </c>
      <c r="L38" s="7"/>
      <c r="M38" s="7">
        <v>0</v>
      </c>
      <c r="N38" s="7"/>
      <c r="O38" s="7">
        <v>-159552176</v>
      </c>
      <c r="P38" s="7"/>
      <c r="Q38" s="7">
        <v>0</v>
      </c>
      <c r="R38" s="7"/>
      <c r="S38" s="7">
        <f t="shared" si="2"/>
        <v>-159552176</v>
      </c>
      <c r="T38" s="7"/>
      <c r="U38" s="10">
        <f t="shared" si="3"/>
        <v>-1.5455866009575141E-2</v>
      </c>
    </row>
    <row r="39" spans="1:21" x14ac:dyDescent="0.55000000000000004">
      <c r="A39" s="1" t="s">
        <v>26</v>
      </c>
      <c r="C39" s="7">
        <v>0</v>
      </c>
      <c r="D39" s="7"/>
      <c r="E39" s="7">
        <v>92981459</v>
      </c>
      <c r="F39" s="7"/>
      <c r="G39" s="7">
        <v>0</v>
      </c>
      <c r="H39" s="7"/>
      <c r="I39" s="7">
        <f t="shared" si="0"/>
        <v>92981459</v>
      </c>
      <c r="J39" s="7"/>
      <c r="K39" s="10">
        <f t="shared" si="1"/>
        <v>5.9646634772896515E-2</v>
      </c>
      <c r="L39" s="7"/>
      <c r="M39" s="7">
        <v>0</v>
      </c>
      <c r="N39" s="7"/>
      <c r="O39" s="7">
        <v>-68556609</v>
      </c>
      <c r="P39" s="7"/>
      <c r="Q39" s="7">
        <v>0</v>
      </c>
      <c r="R39" s="7"/>
      <c r="S39" s="7">
        <f t="shared" si="2"/>
        <v>-68556609</v>
      </c>
      <c r="T39" s="7"/>
      <c r="U39" s="10">
        <f t="shared" si="3"/>
        <v>-6.641098788742519E-3</v>
      </c>
    </row>
    <row r="40" spans="1:21" x14ac:dyDescent="0.55000000000000004">
      <c r="A40" s="1" t="s">
        <v>15</v>
      </c>
      <c r="C40" s="7">
        <v>0</v>
      </c>
      <c r="D40" s="7"/>
      <c r="E40" s="7">
        <v>13362722</v>
      </c>
      <c r="F40" s="7"/>
      <c r="G40" s="7">
        <v>0</v>
      </c>
      <c r="H40" s="7"/>
      <c r="I40" s="7">
        <f t="shared" si="0"/>
        <v>13362722</v>
      </c>
      <c r="J40" s="7"/>
      <c r="K40" s="10">
        <f t="shared" si="1"/>
        <v>8.5720465916301579E-3</v>
      </c>
      <c r="L40" s="7"/>
      <c r="M40" s="7">
        <v>0</v>
      </c>
      <c r="N40" s="7"/>
      <c r="O40" s="7">
        <v>-54710625</v>
      </c>
      <c r="P40" s="7"/>
      <c r="Q40" s="7">
        <v>0</v>
      </c>
      <c r="R40" s="7"/>
      <c r="S40" s="7">
        <f t="shared" si="2"/>
        <v>-54710625</v>
      </c>
      <c r="T40" s="7"/>
      <c r="U40" s="10">
        <f t="shared" si="3"/>
        <v>-5.2998342642479029E-3</v>
      </c>
    </row>
    <row r="41" spans="1:21" x14ac:dyDescent="0.55000000000000004">
      <c r="A41" s="1" t="s">
        <v>34</v>
      </c>
      <c r="C41" s="7">
        <v>0</v>
      </c>
      <c r="D41" s="7"/>
      <c r="E41" s="7">
        <v>2326925</v>
      </c>
      <c r="F41" s="7"/>
      <c r="G41" s="7">
        <v>0</v>
      </c>
      <c r="H41" s="7"/>
      <c r="I41" s="7">
        <f t="shared" si="0"/>
        <v>2326925</v>
      </c>
      <c r="J41" s="7"/>
      <c r="K41" s="10">
        <f t="shared" si="1"/>
        <v>1.4926980831621735E-3</v>
      </c>
      <c r="L41" s="7"/>
      <c r="M41" s="7">
        <v>0</v>
      </c>
      <c r="N41" s="7"/>
      <c r="O41" s="7">
        <v>2326925</v>
      </c>
      <c r="P41" s="7"/>
      <c r="Q41" s="7">
        <v>0</v>
      </c>
      <c r="R41" s="7"/>
      <c r="S41" s="7">
        <f t="shared" si="2"/>
        <v>2326925</v>
      </c>
      <c r="T41" s="7"/>
      <c r="U41" s="10">
        <f t="shared" si="3"/>
        <v>2.2540990612582204E-4</v>
      </c>
    </row>
    <row r="42" spans="1:21" x14ac:dyDescent="0.55000000000000004">
      <c r="A42" s="1" t="s">
        <v>21</v>
      </c>
      <c r="C42" s="7">
        <v>0</v>
      </c>
      <c r="D42" s="7"/>
      <c r="E42" s="7">
        <v>154323877</v>
      </c>
      <c r="F42" s="7"/>
      <c r="G42" s="7">
        <v>0</v>
      </c>
      <c r="H42" s="7"/>
      <c r="I42" s="7">
        <f>C42+E42+G42</f>
        <v>154323877</v>
      </c>
      <c r="J42" s="7"/>
      <c r="K42" s="10">
        <f t="shared" si="1"/>
        <v>9.8997155208721821E-2</v>
      </c>
      <c r="L42" s="7"/>
      <c r="M42" s="7">
        <v>0</v>
      </c>
      <c r="N42" s="7"/>
      <c r="O42" s="7">
        <v>112229104</v>
      </c>
      <c r="P42" s="7"/>
      <c r="Q42" s="7">
        <v>0</v>
      </c>
      <c r="R42" s="7"/>
      <c r="S42" s="7">
        <f t="shared" si="2"/>
        <v>112229104</v>
      </c>
      <c r="T42" s="7"/>
      <c r="U42" s="10">
        <f t="shared" si="3"/>
        <v>1.0871666167678424E-2</v>
      </c>
    </row>
    <row r="43" spans="1:21" ht="24.75" thickBot="1" x14ac:dyDescent="0.6">
      <c r="C43" s="14">
        <f>SUM(C8:C42)</f>
        <v>303721120</v>
      </c>
      <c r="D43" s="12"/>
      <c r="E43" s="14">
        <f>SUM(E8:E42)</f>
        <v>2094353368</v>
      </c>
      <c r="F43" s="12"/>
      <c r="G43" s="14">
        <f>SUM(G8:G42)</f>
        <v>-839202653</v>
      </c>
      <c r="H43" s="7"/>
      <c r="I43" s="8">
        <f>SUM(I8:I42)</f>
        <v>1558871835</v>
      </c>
      <c r="J43" s="7"/>
      <c r="K43" s="11">
        <f>SUM(K8:K42)</f>
        <v>1</v>
      </c>
      <c r="L43" s="7"/>
      <c r="M43" s="8">
        <f>SUM(M8:M42)</f>
        <v>2402587008</v>
      </c>
      <c r="N43" s="7"/>
      <c r="O43" s="8">
        <f>SUM(O8:O42)</f>
        <v>-645616100</v>
      </c>
      <c r="P43" s="7"/>
      <c r="Q43" s="8">
        <f>SUM(Q8:Q42)</f>
        <v>8566111338</v>
      </c>
      <c r="R43" s="7"/>
      <c r="S43" s="8">
        <f>SUM(S8:S42)</f>
        <v>10323082246</v>
      </c>
      <c r="T43" s="7"/>
      <c r="U43" s="11">
        <f>SUM(U8:U42)</f>
        <v>1</v>
      </c>
    </row>
    <row r="44" spans="1:21" ht="24.75" thickTop="1" x14ac:dyDescent="0.55000000000000004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x14ac:dyDescent="0.55000000000000004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x14ac:dyDescent="0.55000000000000004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2023-09-30T13:24:29Z</dcterms:created>
  <dcterms:modified xsi:type="dcterms:W3CDTF">2023-10-02T11:39:13Z</dcterms:modified>
</cp:coreProperties>
</file>