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 1401\"/>
    </mc:Choice>
  </mc:AlternateContent>
  <xr:revisionPtr revIDLastSave="0" documentId="13_ncr:1_{3DF71ECA-4EF1-45C6-82BC-C0B901E6BE5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3" l="1"/>
  <c r="C9" i="15"/>
  <c r="C8" i="15"/>
  <c r="C7" i="15"/>
  <c r="E10" i="14"/>
  <c r="C10" i="14"/>
  <c r="K9" i="13"/>
  <c r="K10" i="13"/>
  <c r="K8" i="13"/>
  <c r="G11" i="13"/>
  <c r="G9" i="13"/>
  <c r="G10" i="13"/>
  <c r="G8" i="13"/>
  <c r="I11" i="13"/>
  <c r="E11" i="13"/>
  <c r="Q9" i="12"/>
  <c r="Q8" i="12"/>
  <c r="I9" i="12"/>
  <c r="I8" i="12"/>
  <c r="C10" i="12"/>
  <c r="E10" i="12"/>
  <c r="G10" i="12"/>
  <c r="I10" i="12"/>
  <c r="K10" i="12"/>
  <c r="M10" i="12"/>
  <c r="O10" i="12"/>
  <c r="Q10" i="12"/>
  <c r="E42" i="11"/>
  <c r="M42" i="11"/>
  <c r="O42" i="11"/>
  <c r="Q42" i="11"/>
  <c r="S42" i="11"/>
  <c r="U10" i="11" s="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8" i="11"/>
  <c r="I9" i="11"/>
  <c r="I10" i="11"/>
  <c r="I11" i="11"/>
  <c r="I12" i="11"/>
  <c r="I42" i="11" s="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8" i="11"/>
  <c r="C42" i="11"/>
  <c r="G42" i="11"/>
  <c r="E41" i="10"/>
  <c r="G41" i="10"/>
  <c r="I41" i="10"/>
  <c r="M41" i="10"/>
  <c r="O41" i="10"/>
  <c r="Q41" i="10"/>
  <c r="E28" i="9"/>
  <c r="G28" i="9"/>
  <c r="I28" i="9"/>
  <c r="O28" i="9"/>
  <c r="M28" i="9"/>
  <c r="Q28" i="9"/>
  <c r="I22" i="8"/>
  <c r="K22" i="8"/>
  <c r="M22" i="8"/>
  <c r="O22" i="8"/>
  <c r="Q22" i="8"/>
  <c r="S22" i="8"/>
  <c r="S12" i="7"/>
  <c r="Q12" i="7"/>
  <c r="O12" i="7"/>
  <c r="M12" i="7"/>
  <c r="K12" i="7"/>
  <c r="I12" i="7"/>
  <c r="S11" i="6"/>
  <c r="K11" i="6"/>
  <c r="M11" i="6"/>
  <c r="Q11" i="6"/>
  <c r="O11" i="6"/>
  <c r="AK11" i="3"/>
  <c r="Q11" i="3"/>
  <c r="S11" i="3"/>
  <c r="W11" i="3"/>
  <c r="AA11" i="3"/>
  <c r="AG11" i="3"/>
  <c r="AI11" i="3"/>
  <c r="Y28" i="1"/>
  <c r="W28" i="1"/>
  <c r="U28" i="1"/>
  <c r="O28" i="1"/>
  <c r="K28" i="1"/>
  <c r="G28" i="1"/>
  <c r="E28" i="1"/>
  <c r="G10" i="15" l="1"/>
  <c r="C10" i="15"/>
  <c r="E9" i="15" s="1"/>
  <c r="U8" i="11"/>
  <c r="U41" i="11"/>
  <c r="U33" i="11"/>
  <c r="U25" i="11"/>
  <c r="U17" i="11"/>
  <c r="U9" i="11"/>
  <c r="U40" i="11"/>
  <c r="U36" i="11"/>
  <c r="U32" i="11"/>
  <c r="U28" i="11"/>
  <c r="U24" i="11"/>
  <c r="U20" i="11"/>
  <c r="U16" i="11"/>
  <c r="U12" i="11"/>
  <c r="U37" i="11"/>
  <c r="U29" i="11"/>
  <c r="U21" i="11"/>
  <c r="U13" i="11"/>
  <c r="U39" i="11"/>
  <c r="U35" i="11"/>
  <c r="U31" i="11"/>
  <c r="U27" i="11"/>
  <c r="U23" i="11"/>
  <c r="U19" i="11"/>
  <c r="U15" i="11"/>
  <c r="U11" i="11"/>
  <c r="U38" i="11"/>
  <c r="U34" i="11"/>
  <c r="U30" i="11"/>
  <c r="U26" i="11"/>
  <c r="U22" i="11"/>
  <c r="U18" i="11"/>
  <c r="U14" i="11"/>
  <c r="K28" i="11"/>
  <c r="K9" i="11"/>
  <c r="K32" i="11"/>
  <c r="K40" i="11"/>
  <c r="K36" i="11"/>
  <c r="K24" i="11"/>
  <c r="K20" i="11"/>
  <c r="K16" i="11"/>
  <c r="K12" i="11"/>
  <c r="K39" i="11"/>
  <c r="K35" i="11"/>
  <c r="K31" i="11"/>
  <c r="K27" i="11"/>
  <c r="K23" i="11"/>
  <c r="K19" i="11"/>
  <c r="K15" i="11"/>
  <c r="K11" i="11"/>
  <c r="K8" i="11"/>
  <c r="K38" i="11"/>
  <c r="K34" i="11"/>
  <c r="K30" i="11"/>
  <c r="K26" i="11"/>
  <c r="K22" i="11"/>
  <c r="K18" i="11"/>
  <c r="K14" i="11"/>
  <c r="K10" i="11"/>
  <c r="K41" i="11"/>
  <c r="K37" i="11"/>
  <c r="K33" i="11"/>
  <c r="K29" i="11"/>
  <c r="K25" i="11"/>
  <c r="K21" i="11"/>
  <c r="K17" i="11"/>
  <c r="K13" i="11"/>
  <c r="E8" i="15" l="1"/>
  <c r="E7" i="15"/>
  <c r="E10" i="15" s="1"/>
  <c r="U42" i="11"/>
  <c r="K42" i="11"/>
</calcChain>
</file>

<file path=xl/sharedStrings.xml><?xml version="1.0" encoding="utf-8"?>
<sst xmlns="http://schemas.openxmlformats.org/spreadsheetml/2006/main" count="545" uniqueCount="139">
  <si>
    <t>صندوق سرمایه گذاری تعالی دانش مالی اسلامی</t>
  </si>
  <si>
    <t>صورت وضعیت پورتفوی</t>
  </si>
  <si>
    <t>برای ماه منتهی به 1401/10/30</t>
  </si>
  <si>
    <t>نام شرکت</t>
  </si>
  <si>
    <t>1401/09/30</t>
  </si>
  <si>
    <t>تغییرات طی دوره</t>
  </si>
  <si>
    <t>1401/10/30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</si>
  <si>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</si>
  <si>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</si>
  <si>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</si>
  <si>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</si>
  <si>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</si>
  <si>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</si>
  <si>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</si>
  <si>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</si>
  <si>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اصفهان</t>
  </si>
  <si>
    <t>پالایش نفت تبریز</t>
  </si>
  <si>
    <t>پاکدیس</t>
  </si>
  <si>
    <t>پویا زرکان آق دره</t>
  </si>
  <si>
    <t>توسعه حمل و نقل ریلی پارسیان</t>
  </si>
  <si>
    <t>تولیدمواداولیه‌داروپخش‌</t>
  </si>
  <si>
    <t>سرمایه گذاری تامین اجتماعی</t>
  </si>
  <si>
    <t>سرمایه گذاری صدرتامین</t>
  </si>
  <si>
    <t>سرمایه‌گذاری‌ سپه‌</t>
  </si>
  <si>
    <t>سرمایه‌گذاری‌غدیر(هلدینگ‌</t>
  </si>
  <si>
    <t>سیمان فارس و خوزستان</t>
  </si>
  <si>
    <t>سیمان‌هگمتان‌</t>
  </si>
  <si>
    <t>صنایع مس افق کرمان</t>
  </si>
  <si>
    <t>فجر انرژی خلیج فارس</t>
  </si>
  <si>
    <t>گسترش نفت و گاز پارسیان</t>
  </si>
  <si>
    <t>محصولات کاغذی لطیف</t>
  </si>
  <si>
    <t>نفت سپاهان</t>
  </si>
  <si>
    <t>کارخانجات‌داروپخش‌</t>
  </si>
  <si>
    <t>صنایع فروآلیاژ ایران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</si>
  <si>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</si>
  <si>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</si>
  <si>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</si>
  <si>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</si>
  <si>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</si>
  <si>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</si>
  <si>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</si>
  <si>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</si>
  <si>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</si>
  <si>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اسنادخزانه-م3بودجه99-011110</t>
  </si>
  <si>
    <t>بله</t>
  </si>
  <si>
    <t>1399/06/22</t>
  </si>
  <si>
    <t>1401/11/10</t>
  </si>
  <si>
    <t>مرابحه عام دولت86-ش.خ020404</t>
  </si>
  <si>
    <t>1400/03/04</t>
  </si>
  <si>
    <t>1402/04/04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</si>
  <si>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</si>
  <si>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</si>
  <si>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</si>
  <si>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</si>
  <si>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</si>
  <si>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</si>
  <si>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</si>
  <si>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</si>
  <si>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</si>
  <si>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</si>
  <si>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</si>
  <si>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</si>
  <si>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</si>
  <si>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بانک پاسارگاد هفت تیر</t>
  </si>
  <si>
    <t>207-8100-15139318-1</t>
  </si>
  <si>
    <t>1400/11/27</t>
  </si>
  <si>
    <t>بانک خاورمیانه آفریقا</t>
  </si>
  <si>
    <t>100910810707074865</t>
  </si>
  <si>
    <t>1401/08/07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</si>
  <si>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</si>
  <si>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</si>
  <si>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</si>
  <si>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</si>
  <si>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</si>
  <si>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</si>
  <si>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</si>
  <si>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</si>
  <si>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</si>
  <si>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</si>
  <si>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</si>
  <si>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</si>
  <si>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</si>
  <si>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</si>
  <si>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</si>
  <si>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</si>
  <si>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سیمان‌ارومیه‌</t>
  </si>
  <si>
    <t>1401/02/10</t>
  </si>
  <si>
    <t>1401/04/29</t>
  </si>
  <si>
    <t>فولاد مبارکه اصفهان</t>
  </si>
  <si>
    <t>1401/05/11</t>
  </si>
  <si>
    <t>1401/10/28</t>
  </si>
  <si>
    <t>زرین معدن آسیا</t>
  </si>
  <si>
    <t>1401/04/15</t>
  </si>
  <si>
    <t>مبین انرژی خلیج فارس</t>
  </si>
  <si>
    <t>1401/04/26</t>
  </si>
  <si>
    <t>1401/09/28</t>
  </si>
  <si>
    <t>1401/05/30</t>
  </si>
  <si>
    <t>سیمان ساوه</t>
  </si>
  <si>
    <t>1401/02/26</t>
  </si>
  <si>
    <t>1401/07/27</t>
  </si>
  <si>
    <t>1401/03/01</t>
  </si>
  <si>
    <t>حمل و نقل گهرترابر سیرجان</t>
  </si>
  <si>
    <t>1401/04/01</t>
  </si>
  <si>
    <t>آهن و فولاد غدیر ایرانیان</t>
  </si>
  <si>
    <t>1401/03/18</t>
  </si>
  <si>
    <t>بهای فروش</t>
  </si>
  <si>
    <t>ارزش دفتری</t>
  </si>
  <si>
    <t>سود و زیان ناشی از تغییر قیمت</t>
  </si>
  <si>
    <t>سود و زیان ناشی از فروش</t>
  </si>
  <si>
    <t>سیمان خوزستان</t>
  </si>
  <si>
    <t>صندوق پالایشی یکم-سهام</t>
  </si>
  <si>
    <t>ح . سرمایه‌گذاری‌ سپه‌</t>
  </si>
  <si>
    <t>تولید ژلاتین کپسول ایران</t>
  </si>
  <si>
    <t>ح . سیمان‌ارومیه‌</t>
  </si>
  <si>
    <t>ح . کارخانجات‌داروپخش</t>
  </si>
  <si>
    <t>پتروشیمی تندگویان</t>
  </si>
  <si>
    <t>سرمایه‌ گذاری‌ پارس‌ توشه‌</t>
  </si>
  <si>
    <t>نفت‌ بهران‌</t>
  </si>
  <si>
    <t>ح. پالایش نفت تبریز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</si>
  <si>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</si>
  <si>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</si>
  <si>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</si>
  <si>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</si>
  <si>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</si>
  <si>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</si>
  <si>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</si>
  <si>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</si>
  <si>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</si>
  <si>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</si>
  <si>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</si>
  <si>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</si>
  <si>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</si>
  <si>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</si>
  <si>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</si>
  <si>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</si>
  <si>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1401/10/01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</si>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</sst>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238125</xdr:colOff>
          <xdr:row>34</xdr:row>
          <xdr:rowOff>171450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E431F23-B38D-E36A-CE83-0F3F6966E8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60A5C-E32F-4B28-958B-10FE6A2DA026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238125</xdr:colOff>
                <xdr:row>34</xdr:row>
                <xdr:rowOff>171450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1"/>
  <sheetViews>
    <sheetView rightToLeft="1" workbookViewId="0">
      <selection activeCell="I24" sqref="I24"/>
    </sheetView>
  </sheetViews>
  <sheetFormatPr defaultRowHeight="24"/>
  <cols>
    <col min="1" max="1" width="39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5.710937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69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73</v>
      </c>
      <c r="C6" s="20" t="s">
        <v>71</v>
      </c>
      <c r="D6" s="20" t="s">
        <v>71</v>
      </c>
      <c r="E6" s="20" t="s">
        <v>71</v>
      </c>
      <c r="F6" s="20" t="s">
        <v>71</v>
      </c>
      <c r="G6" s="20" t="s">
        <v>71</v>
      </c>
      <c r="H6" s="20" t="s">
        <v>71</v>
      </c>
      <c r="I6" s="20" t="s">
        <v>71</v>
      </c>
      <c r="K6" s="20" t="s">
        <v>72</v>
      </c>
      <c r="L6" s="20" t="s">
        <v>72</v>
      </c>
      <c r="M6" s="20" t="s">
        <v>72</v>
      </c>
      <c r="N6" s="20" t="s">
        <v>72</v>
      </c>
      <c r="O6" s="20" t="s">
        <v>72</v>
      </c>
      <c r="P6" s="20" t="s">
        <v>72</v>
      </c>
      <c r="Q6" s="20" t="s">
        <v>72</v>
      </c>
    </row>
    <row r="7" spans="1:17" ht="24.75">
      <c r="A7" s="20" t="s">
        <v>73</v>
      </c>
      <c r="C7" s="20" t="s">
        <v>123</v>
      </c>
      <c r="E7" s="20" t="s">
        <v>120</v>
      </c>
      <c r="G7" s="20" t="s">
        <v>121</v>
      </c>
      <c r="I7" s="20" t="s">
        <v>124</v>
      </c>
      <c r="K7" s="20" t="s">
        <v>123</v>
      </c>
      <c r="M7" s="20" t="s">
        <v>120</v>
      </c>
      <c r="O7" s="20" t="s">
        <v>121</v>
      </c>
      <c r="Q7" s="20" t="s">
        <v>124</v>
      </c>
    </row>
    <row r="8" spans="1:17">
      <c r="A8" s="1" t="s">
        <v>43</v>
      </c>
      <c r="C8" s="13">
        <v>0</v>
      </c>
      <c r="D8" s="13"/>
      <c r="E8" s="13">
        <v>169113392</v>
      </c>
      <c r="F8" s="13"/>
      <c r="G8" s="13">
        <v>0</v>
      </c>
      <c r="H8" s="13"/>
      <c r="I8" s="13">
        <f>C8+E8+G8</f>
        <v>169113392</v>
      </c>
      <c r="J8" s="13"/>
      <c r="K8" s="13">
        <v>0</v>
      </c>
      <c r="L8" s="13"/>
      <c r="M8" s="13">
        <v>1250766130</v>
      </c>
      <c r="N8" s="13"/>
      <c r="O8" s="13">
        <v>994516855</v>
      </c>
      <c r="P8" s="13"/>
      <c r="Q8" s="13">
        <f>K8+M8+O8</f>
        <v>2245282985</v>
      </c>
    </row>
    <row r="9" spans="1:17">
      <c r="A9" s="1" t="s">
        <v>47</v>
      </c>
      <c r="C9" s="13">
        <v>99319233</v>
      </c>
      <c r="D9" s="13"/>
      <c r="E9" s="13">
        <v>6397840</v>
      </c>
      <c r="F9" s="13"/>
      <c r="G9" s="13">
        <v>0</v>
      </c>
      <c r="H9" s="13"/>
      <c r="I9" s="13">
        <f>C9+E9+G9</f>
        <v>105717073</v>
      </c>
      <c r="J9" s="13"/>
      <c r="K9" s="13">
        <v>275747984</v>
      </c>
      <c r="L9" s="13"/>
      <c r="M9" s="13">
        <v>-5388171</v>
      </c>
      <c r="N9" s="13"/>
      <c r="O9" s="13">
        <v>0</v>
      </c>
      <c r="P9" s="13"/>
      <c r="Q9" s="13">
        <f>K9+M9+O9</f>
        <v>270359813</v>
      </c>
    </row>
    <row r="10" spans="1:17" ht="24.75" thickBot="1">
      <c r="C10" s="14">
        <f>SUM(C8:C9)</f>
        <v>99319233</v>
      </c>
      <c r="D10" s="13"/>
      <c r="E10" s="14">
        <f>SUM(E8:E9)</f>
        <v>175511232</v>
      </c>
      <c r="F10" s="13"/>
      <c r="G10" s="14">
        <f>SUM(G8:G9)</f>
        <v>0</v>
      </c>
      <c r="H10" s="13"/>
      <c r="I10" s="14">
        <f>SUM(I8:I9)</f>
        <v>274830465</v>
      </c>
      <c r="J10" s="13"/>
      <c r="K10" s="14">
        <f>SUM(K8:K9)</f>
        <v>275747984</v>
      </c>
      <c r="L10" s="13"/>
      <c r="M10" s="14">
        <f>SUM(M8:M9)</f>
        <v>1245377959</v>
      </c>
      <c r="N10" s="13"/>
      <c r="O10" s="14">
        <f>SUM(O8:O9)</f>
        <v>994516855</v>
      </c>
      <c r="P10" s="13"/>
      <c r="Q10" s="14">
        <f>SUM(Q8:Q9)</f>
        <v>2515642798</v>
      </c>
    </row>
    <row r="11" spans="1:17" ht="24.75" thickTop="1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N16"/>
  <sheetViews>
    <sheetView rightToLeft="1" workbookViewId="0">
      <selection activeCell="K11" sqref="K11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4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4" ht="24.75">
      <c r="A3" s="19" t="s">
        <v>69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4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4" ht="24.75">
      <c r="A6" s="20" t="s">
        <v>125</v>
      </c>
      <c r="B6" s="20" t="s">
        <v>125</v>
      </c>
      <c r="C6" s="20" t="s">
        <v>125</v>
      </c>
      <c r="E6" s="20" t="s">
        <v>71</v>
      </c>
      <c r="F6" s="20" t="s">
        <v>71</v>
      </c>
      <c r="G6" s="20" t="s">
        <v>71</v>
      </c>
      <c r="I6" s="20" t="s">
        <v>72</v>
      </c>
      <c r="J6" s="20" t="s">
        <v>72</v>
      </c>
      <c r="K6" s="20" t="s">
        <v>72</v>
      </c>
    </row>
    <row r="7" spans="1:14" ht="24.75">
      <c r="A7" s="20" t="s">
        <v>126</v>
      </c>
      <c r="C7" s="20" t="s">
        <v>53</v>
      </c>
      <c r="E7" s="20" t="s">
        <v>127</v>
      </c>
      <c r="G7" s="20" t="s">
        <v>128</v>
      </c>
      <c r="I7" s="20" t="s">
        <v>127</v>
      </c>
      <c r="K7" s="20" t="s">
        <v>128</v>
      </c>
    </row>
    <row r="8" spans="1:14">
      <c r="A8" s="1" t="s">
        <v>59</v>
      </c>
      <c r="C8" s="4" t="s">
        <v>60</v>
      </c>
      <c r="D8" s="4"/>
      <c r="E8" s="6">
        <v>241711</v>
      </c>
      <c r="F8" s="4"/>
      <c r="G8" s="9">
        <f>E8/$E$11</f>
        <v>7.8663099293112253E-3</v>
      </c>
      <c r="H8" s="4"/>
      <c r="I8" s="6">
        <v>36683359</v>
      </c>
      <c r="J8" s="4"/>
      <c r="K8" s="9">
        <f>I8/$I$11</f>
        <v>0.3331433070708823</v>
      </c>
      <c r="L8" s="4"/>
      <c r="M8" s="4"/>
      <c r="N8" s="4"/>
    </row>
    <row r="9" spans="1:14">
      <c r="A9" s="1" t="s">
        <v>63</v>
      </c>
      <c r="C9" s="4" t="s">
        <v>64</v>
      </c>
      <c r="D9" s="4"/>
      <c r="E9" s="6">
        <v>69724</v>
      </c>
      <c r="F9" s="4"/>
      <c r="G9" s="9">
        <f t="shared" ref="G9:G10" si="0">E9/$E$11</f>
        <v>2.2691172247489601E-3</v>
      </c>
      <c r="H9" s="4"/>
      <c r="I9" s="6">
        <v>33785854</v>
      </c>
      <c r="J9" s="4"/>
      <c r="K9" s="9">
        <f t="shared" ref="K9:K10" si="1">I9/$I$11</f>
        <v>0.30682934825499475</v>
      </c>
      <c r="L9" s="4"/>
      <c r="M9" s="4"/>
      <c r="N9" s="4"/>
    </row>
    <row r="10" spans="1:14">
      <c r="A10" s="1" t="s">
        <v>66</v>
      </c>
      <c r="C10" s="4" t="s">
        <v>67</v>
      </c>
      <c r="D10" s="4"/>
      <c r="E10" s="6">
        <v>30415933</v>
      </c>
      <c r="F10" s="4"/>
      <c r="G10" s="9">
        <f t="shared" si="0"/>
        <v>0.98986457284593976</v>
      </c>
      <c r="H10" s="4"/>
      <c r="I10" s="6">
        <v>39643637</v>
      </c>
      <c r="J10" s="4"/>
      <c r="K10" s="9">
        <f t="shared" si="1"/>
        <v>0.36002734467412295</v>
      </c>
      <c r="L10" s="4"/>
      <c r="M10" s="4"/>
      <c r="N10" s="4"/>
    </row>
    <row r="11" spans="1:14" ht="24.75" thickBot="1">
      <c r="C11" s="4"/>
      <c r="D11" s="4"/>
      <c r="E11" s="8">
        <f>SUM(E8:E10)</f>
        <v>30727368</v>
      </c>
      <c r="F11" s="4"/>
      <c r="G11" s="11">
        <f>SUM(G8:G10)</f>
        <v>1</v>
      </c>
      <c r="H11" s="4"/>
      <c r="I11" s="8">
        <f>SUM(I8:I10)</f>
        <v>110112850</v>
      </c>
      <c r="J11" s="4"/>
      <c r="K11" s="10">
        <f>SUM(K8:K10)</f>
        <v>1</v>
      </c>
      <c r="L11" s="4"/>
      <c r="M11" s="4"/>
      <c r="N11" s="4"/>
    </row>
    <row r="12" spans="1:14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11" sqref="E11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9" t="s">
        <v>0</v>
      </c>
      <c r="B2" s="19"/>
      <c r="C2" s="19"/>
      <c r="D2" s="19"/>
      <c r="E2" s="19"/>
    </row>
    <row r="3" spans="1:5" ht="24.75">
      <c r="A3" s="19" t="s">
        <v>69</v>
      </c>
      <c r="B3" s="19"/>
      <c r="C3" s="19"/>
      <c r="D3" s="19"/>
      <c r="E3" s="19"/>
    </row>
    <row r="4" spans="1:5" ht="24.75">
      <c r="A4" s="19" t="s">
        <v>2</v>
      </c>
      <c r="B4" s="19"/>
      <c r="C4" s="19"/>
      <c r="D4" s="19"/>
      <c r="E4" s="19"/>
    </row>
    <row r="5" spans="1:5" ht="24.75">
      <c r="C5" s="19" t="s">
        <v>71</v>
      </c>
      <c r="E5" s="2" t="s">
        <v>137</v>
      </c>
    </row>
    <row r="6" spans="1:5" ht="24.75">
      <c r="A6" s="19" t="s">
        <v>129</v>
      </c>
      <c r="C6" s="20"/>
      <c r="E6" s="5" t="s">
        <v>138</v>
      </c>
    </row>
    <row r="7" spans="1:5" ht="24.75">
      <c r="A7" s="20" t="s">
        <v>129</v>
      </c>
      <c r="C7" s="20" t="s">
        <v>56</v>
      </c>
      <c r="E7" s="20" t="s">
        <v>56</v>
      </c>
    </row>
    <row r="8" spans="1:5">
      <c r="A8" s="1" t="s">
        <v>130</v>
      </c>
      <c r="C8" s="15">
        <v>0</v>
      </c>
      <c r="D8" s="16"/>
      <c r="E8" s="15">
        <v>6382494</v>
      </c>
    </row>
    <row r="9" spans="1:5">
      <c r="A9" s="1" t="s">
        <v>131</v>
      </c>
      <c r="C9" s="15">
        <v>0</v>
      </c>
      <c r="D9" s="16"/>
      <c r="E9" s="15">
        <v>326687</v>
      </c>
    </row>
    <row r="10" spans="1:5" ht="24.75" thickBot="1">
      <c r="A10" s="1" t="s">
        <v>78</v>
      </c>
      <c r="C10" s="17">
        <f>SUM(C8:C9)</f>
        <v>0</v>
      </c>
      <c r="D10" s="16"/>
      <c r="E10" s="17">
        <f>SUM(E8:E9)</f>
        <v>6709181</v>
      </c>
    </row>
    <row r="11" spans="1:5" ht="24.75" thickTop="1">
      <c r="C11" s="16"/>
      <c r="D11" s="16"/>
      <c r="E11" s="16"/>
    </row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7" sqref="G7:G9"/>
    </sheetView>
  </sheetViews>
  <sheetFormatPr defaultRowHeight="24"/>
  <cols>
    <col min="1" max="1" width="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9" t="s">
        <v>0</v>
      </c>
      <c r="B2" s="19"/>
      <c r="C2" s="19"/>
      <c r="D2" s="19"/>
      <c r="E2" s="19"/>
      <c r="F2" s="19"/>
      <c r="G2" s="19"/>
    </row>
    <row r="3" spans="1:7" ht="24.75">
      <c r="A3" s="19" t="s">
        <v>69</v>
      </c>
      <c r="B3" s="19"/>
      <c r="C3" s="19"/>
      <c r="D3" s="19"/>
      <c r="E3" s="19"/>
      <c r="F3" s="19"/>
      <c r="G3" s="19"/>
    </row>
    <row r="4" spans="1:7" ht="24.75">
      <c r="A4" s="19" t="s">
        <v>2</v>
      </c>
      <c r="B4" s="19"/>
      <c r="C4" s="19"/>
      <c r="D4" s="19"/>
      <c r="E4" s="19"/>
      <c r="F4" s="19"/>
      <c r="G4" s="19"/>
    </row>
    <row r="6" spans="1:7" ht="24.75">
      <c r="A6" s="20" t="s">
        <v>73</v>
      </c>
      <c r="C6" s="20" t="s">
        <v>56</v>
      </c>
      <c r="E6" s="20" t="s">
        <v>122</v>
      </c>
      <c r="G6" s="20" t="s">
        <v>13</v>
      </c>
    </row>
    <row r="7" spans="1:7">
      <c r="A7" s="1" t="s">
        <v>132</v>
      </c>
      <c r="C7" s="3">
        <f>'سرمایه‌گذاری در سهام'!I42</f>
        <v>3786902383</v>
      </c>
      <c r="E7" s="9">
        <f>C7/$C$10</f>
        <v>0.92533639501115195</v>
      </c>
      <c r="G7" s="9">
        <v>6.9741926500912307E-2</v>
      </c>
    </row>
    <row r="8" spans="1:7">
      <c r="A8" s="1" t="s">
        <v>133</v>
      </c>
      <c r="C8" s="3">
        <f>'سرمایه‌گذاری در اوراق بهادار'!I10</f>
        <v>274830465</v>
      </c>
      <c r="E8" s="9">
        <f t="shared" ref="E8:E9" si="0">C8/$C$10</f>
        <v>6.7155317460513092E-2</v>
      </c>
      <c r="G8" s="9">
        <v>5.0614471015376986E-3</v>
      </c>
    </row>
    <row r="9" spans="1:7">
      <c r="A9" s="1" t="s">
        <v>134</v>
      </c>
      <c r="C9" s="3">
        <f>'درآمد سپرده بانکی'!E11</f>
        <v>30727368</v>
      </c>
      <c r="E9" s="9">
        <f t="shared" si="0"/>
        <v>7.5082875283350101E-3</v>
      </c>
      <c r="G9" s="9">
        <v>5.6589413295750248E-4</v>
      </c>
    </row>
    <row r="10" spans="1:7" ht="24.75" thickBot="1">
      <c r="C10" s="18">
        <f>SUM(C7:C9)</f>
        <v>4092460216</v>
      </c>
      <c r="E10" s="10">
        <f>SUM(E7:E9)</f>
        <v>1</v>
      </c>
      <c r="G10" s="11">
        <f>SUM(G7:G9)</f>
        <v>7.5369267735407516E-2</v>
      </c>
    </row>
    <row r="11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30"/>
  <sheetViews>
    <sheetView rightToLeft="1" topLeftCell="A11" workbookViewId="0">
      <selection activeCell="Y30" sqref="Y30"/>
    </sheetView>
  </sheetViews>
  <sheetFormatPr defaultRowHeight="24"/>
  <cols>
    <col min="1" max="1" width="28.28515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7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8.4257812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9.710937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0.140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7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6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6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6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6" ht="24.75">
      <c r="A6" s="19" t="s">
        <v>3</v>
      </c>
      <c r="C6" s="20" t="s">
        <v>4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6" ht="24.7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6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6">
      <c r="A9" s="1" t="s">
        <v>15</v>
      </c>
      <c r="C9" s="6">
        <v>333567</v>
      </c>
      <c r="D9" s="4"/>
      <c r="E9" s="6">
        <v>1937608989</v>
      </c>
      <c r="F9" s="4"/>
      <c r="G9" s="6">
        <v>2380760744.1929998</v>
      </c>
      <c r="H9" s="4"/>
      <c r="I9" s="6">
        <v>0</v>
      </c>
      <c r="J9" s="4"/>
      <c r="K9" s="6">
        <v>0</v>
      </c>
      <c r="L9" s="4"/>
      <c r="M9" s="6">
        <v>-94569</v>
      </c>
      <c r="N9" s="4"/>
      <c r="O9" s="6">
        <v>748290270</v>
      </c>
      <c r="P9" s="4"/>
      <c r="Q9" s="6">
        <v>238998</v>
      </c>
      <c r="R9" s="4"/>
      <c r="S9" s="6">
        <v>7880</v>
      </c>
      <c r="T9" s="4"/>
      <c r="U9" s="6">
        <v>1388280835</v>
      </c>
      <c r="V9" s="4"/>
      <c r="W9" s="6">
        <v>1872098579.7720001</v>
      </c>
      <c r="X9" s="4"/>
      <c r="Y9" s="9">
        <v>3.4477720402575573E-2</v>
      </c>
      <c r="Z9" s="4"/>
    </row>
    <row r="10" spans="1:26">
      <c r="A10" s="1" t="s">
        <v>16</v>
      </c>
      <c r="C10" s="6">
        <v>39142</v>
      </c>
      <c r="D10" s="4"/>
      <c r="E10" s="6">
        <v>505059247</v>
      </c>
      <c r="F10" s="4"/>
      <c r="G10" s="6">
        <v>628771138.41600001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0</v>
      </c>
      <c r="P10" s="4"/>
      <c r="Q10" s="6">
        <v>39142</v>
      </c>
      <c r="R10" s="4"/>
      <c r="S10" s="6">
        <v>17010</v>
      </c>
      <c r="T10" s="4"/>
      <c r="U10" s="6">
        <v>505059247</v>
      </c>
      <c r="V10" s="4"/>
      <c r="W10" s="6">
        <v>661843877.75100005</v>
      </c>
      <c r="X10" s="4"/>
      <c r="Y10" s="9">
        <v>1.2188924458259276E-2</v>
      </c>
      <c r="Z10" s="4"/>
    </row>
    <row r="11" spans="1:26">
      <c r="A11" s="1" t="s">
        <v>17</v>
      </c>
      <c r="C11" s="6">
        <v>89041</v>
      </c>
      <c r="D11" s="4"/>
      <c r="E11" s="6">
        <v>862338480</v>
      </c>
      <c r="F11" s="4"/>
      <c r="G11" s="6">
        <v>976278602.73150003</v>
      </c>
      <c r="H11" s="4"/>
      <c r="I11" s="6">
        <v>0</v>
      </c>
      <c r="J11" s="4"/>
      <c r="K11" s="6">
        <v>0</v>
      </c>
      <c r="L11" s="4"/>
      <c r="M11" s="6">
        <v>-28587</v>
      </c>
      <c r="N11" s="4"/>
      <c r="O11" s="6">
        <v>543047111</v>
      </c>
      <c r="P11" s="4"/>
      <c r="Q11" s="6">
        <v>60454</v>
      </c>
      <c r="R11" s="4"/>
      <c r="S11" s="6">
        <v>19380</v>
      </c>
      <c r="T11" s="4"/>
      <c r="U11" s="6">
        <v>585480963</v>
      </c>
      <c r="V11" s="4"/>
      <c r="W11" s="6">
        <v>1164627508.806</v>
      </c>
      <c r="X11" s="4"/>
      <c r="Y11" s="9">
        <v>2.1448497453938373E-2</v>
      </c>
      <c r="Z11" s="4"/>
    </row>
    <row r="12" spans="1:26">
      <c r="A12" s="1" t="s">
        <v>18</v>
      </c>
      <c r="C12" s="6">
        <v>76500</v>
      </c>
      <c r="D12" s="4"/>
      <c r="E12" s="6">
        <v>2188509393</v>
      </c>
      <c r="F12" s="4"/>
      <c r="G12" s="6">
        <v>2049408033.75</v>
      </c>
      <c r="H12" s="4"/>
      <c r="I12" s="6">
        <v>0</v>
      </c>
      <c r="J12" s="4"/>
      <c r="K12" s="6">
        <v>0</v>
      </c>
      <c r="L12" s="4"/>
      <c r="M12" s="6">
        <v>-16769</v>
      </c>
      <c r="N12" s="4"/>
      <c r="O12" s="6">
        <v>533415187</v>
      </c>
      <c r="P12" s="4"/>
      <c r="Q12" s="6">
        <v>59731</v>
      </c>
      <c r="R12" s="4"/>
      <c r="S12" s="6">
        <v>32300</v>
      </c>
      <c r="T12" s="4"/>
      <c r="U12" s="6">
        <v>1708782413</v>
      </c>
      <c r="V12" s="4"/>
      <c r="W12" s="6">
        <v>1917831897.7650001</v>
      </c>
      <c r="X12" s="4"/>
      <c r="Y12" s="9">
        <v>3.531997335222354E-2</v>
      </c>
      <c r="Z12" s="4"/>
    </row>
    <row r="13" spans="1:26">
      <c r="A13" s="1" t="s">
        <v>19</v>
      </c>
      <c r="C13" s="6">
        <v>37788</v>
      </c>
      <c r="D13" s="4"/>
      <c r="E13" s="6">
        <v>1498496541</v>
      </c>
      <c r="F13" s="4"/>
      <c r="G13" s="6">
        <v>1491257507.5799999</v>
      </c>
      <c r="H13" s="4"/>
      <c r="I13" s="6">
        <v>0</v>
      </c>
      <c r="J13" s="4"/>
      <c r="K13" s="6">
        <v>0</v>
      </c>
      <c r="L13" s="4"/>
      <c r="M13" s="6">
        <v>-2911</v>
      </c>
      <c r="N13" s="4"/>
      <c r="O13" s="6">
        <v>141645617</v>
      </c>
      <c r="P13" s="4"/>
      <c r="Q13" s="6">
        <v>34877</v>
      </c>
      <c r="R13" s="4"/>
      <c r="S13" s="6">
        <v>48850</v>
      </c>
      <c r="T13" s="4"/>
      <c r="U13" s="6">
        <v>1383059804</v>
      </c>
      <c r="V13" s="4"/>
      <c r="W13" s="6">
        <v>1693604188.3724999</v>
      </c>
      <c r="X13" s="4"/>
      <c r="Y13" s="9">
        <v>3.1190457762352134E-2</v>
      </c>
      <c r="Z13" s="4"/>
    </row>
    <row r="14" spans="1:26">
      <c r="A14" s="1" t="s">
        <v>20</v>
      </c>
      <c r="C14" s="6">
        <v>30815</v>
      </c>
      <c r="D14" s="4"/>
      <c r="E14" s="6">
        <v>969730214</v>
      </c>
      <c r="F14" s="4"/>
      <c r="G14" s="6">
        <v>1078846739.415</v>
      </c>
      <c r="H14" s="4"/>
      <c r="I14" s="6">
        <v>0</v>
      </c>
      <c r="J14" s="4"/>
      <c r="K14" s="6">
        <v>0</v>
      </c>
      <c r="L14" s="4"/>
      <c r="M14" s="6">
        <v>-6583</v>
      </c>
      <c r="N14" s="4"/>
      <c r="O14" s="6">
        <v>254681977</v>
      </c>
      <c r="P14" s="4"/>
      <c r="Q14" s="6">
        <v>24232</v>
      </c>
      <c r="R14" s="4"/>
      <c r="S14" s="6">
        <v>39500</v>
      </c>
      <c r="T14" s="4"/>
      <c r="U14" s="6">
        <v>762567015</v>
      </c>
      <c r="V14" s="4"/>
      <c r="W14" s="6">
        <v>951468874.20000005</v>
      </c>
      <c r="X14" s="4"/>
      <c r="Y14" s="9">
        <v>1.7522836762376134E-2</v>
      </c>
      <c r="Z14" s="4"/>
    </row>
    <row r="15" spans="1:26">
      <c r="A15" s="1" t="s">
        <v>21</v>
      </c>
      <c r="C15" s="6">
        <v>1275000</v>
      </c>
      <c r="D15" s="4"/>
      <c r="E15" s="6">
        <v>1374952212</v>
      </c>
      <c r="F15" s="4"/>
      <c r="G15" s="6">
        <v>1154613926.25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0</v>
      </c>
      <c r="P15" s="4"/>
      <c r="Q15" s="6">
        <v>1275000</v>
      </c>
      <c r="R15" s="4"/>
      <c r="S15" s="6">
        <v>1082</v>
      </c>
      <c r="T15" s="4"/>
      <c r="U15" s="6">
        <v>1374952212</v>
      </c>
      <c r="V15" s="4"/>
      <c r="W15" s="6">
        <v>1371341677.5</v>
      </c>
      <c r="X15" s="4"/>
      <c r="Y15" s="9">
        <v>2.5255472892352821E-2</v>
      </c>
      <c r="Z15" s="4"/>
    </row>
    <row r="16" spans="1:26">
      <c r="A16" s="1" t="s">
        <v>22</v>
      </c>
      <c r="C16" s="6">
        <v>198249</v>
      </c>
      <c r="D16" s="4"/>
      <c r="E16" s="6">
        <v>1807910395</v>
      </c>
      <c r="F16" s="4"/>
      <c r="G16" s="6">
        <v>2065287505.3559999</v>
      </c>
      <c r="H16" s="4"/>
      <c r="I16" s="6">
        <v>0</v>
      </c>
      <c r="J16" s="4"/>
      <c r="K16" s="6">
        <v>0</v>
      </c>
      <c r="L16" s="4"/>
      <c r="M16" s="6">
        <v>-74940</v>
      </c>
      <c r="N16" s="4"/>
      <c r="O16" s="6">
        <v>926929766</v>
      </c>
      <c r="P16" s="4"/>
      <c r="Q16" s="6">
        <v>123309</v>
      </c>
      <c r="R16" s="4"/>
      <c r="S16" s="6">
        <v>12440</v>
      </c>
      <c r="T16" s="4"/>
      <c r="U16" s="6">
        <v>1124503138</v>
      </c>
      <c r="V16" s="4"/>
      <c r="W16" s="6">
        <v>1524836874.438</v>
      </c>
      <c r="X16" s="4"/>
      <c r="Y16" s="9">
        <v>2.8082334971277725E-2</v>
      </c>
      <c r="Z16" s="4"/>
    </row>
    <row r="17" spans="1:26">
      <c r="A17" s="1" t="s">
        <v>23</v>
      </c>
      <c r="C17" s="6">
        <v>216052</v>
      </c>
      <c r="D17" s="4"/>
      <c r="E17" s="6">
        <v>899168467</v>
      </c>
      <c r="F17" s="4"/>
      <c r="G17" s="6">
        <v>938314797.43139994</v>
      </c>
      <c r="H17" s="4"/>
      <c r="I17" s="6">
        <v>0</v>
      </c>
      <c r="J17" s="4"/>
      <c r="K17" s="6">
        <v>0</v>
      </c>
      <c r="L17" s="4"/>
      <c r="M17" s="6">
        <v>-216052</v>
      </c>
      <c r="N17" s="4"/>
      <c r="O17" s="6">
        <v>1077268550</v>
      </c>
      <c r="P17" s="4"/>
      <c r="Q17" s="6">
        <v>0</v>
      </c>
      <c r="R17" s="4"/>
      <c r="S17" s="6">
        <v>0</v>
      </c>
      <c r="T17" s="4"/>
      <c r="U17" s="6">
        <v>0</v>
      </c>
      <c r="V17" s="4"/>
      <c r="W17" s="6">
        <v>0</v>
      </c>
      <c r="X17" s="4"/>
      <c r="Y17" s="9">
        <v>0</v>
      </c>
      <c r="Z17" s="4"/>
    </row>
    <row r="18" spans="1:26">
      <c r="A18" s="1" t="s">
        <v>24</v>
      </c>
      <c r="C18" s="6">
        <v>137395</v>
      </c>
      <c r="D18" s="4"/>
      <c r="E18" s="6">
        <v>1976879648</v>
      </c>
      <c r="F18" s="4"/>
      <c r="G18" s="6">
        <v>2414690195.5799999</v>
      </c>
      <c r="H18" s="4"/>
      <c r="I18" s="6">
        <v>0</v>
      </c>
      <c r="J18" s="4"/>
      <c r="K18" s="6">
        <v>0</v>
      </c>
      <c r="L18" s="4"/>
      <c r="M18" s="6">
        <v>-36532</v>
      </c>
      <c r="N18" s="4"/>
      <c r="O18" s="6">
        <v>681988861</v>
      </c>
      <c r="P18" s="4"/>
      <c r="Q18" s="6">
        <v>100863</v>
      </c>
      <c r="R18" s="4"/>
      <c r="S18" s="6">
        <v>18810</v>
      </c>
      <c r="T18" s="4"/>
      <c r="U18" s="6">
        <v>1451246493</v>
      </c>
      <c r="V18" s="4"/>
      <c r="W18" s="6">
        <v>1885944493.4714999</v>
      </c>
      <c r="X18" s="4"/>
      <c r="Y18" s="9">
        <v>3.4732715276460734E-2</v>
      </c>
      <c r="Z18" s="4"/>
    </row>
    <row r="19" spans="1:26">
      <c r="A19" s="1" t="s">
        <v>25</v>
      </c>
      <c r="C19" s="6">
        <v>61353</v>
      </c>
      <c r="D19" s="4"/>
      <c r="E19" s="6">
        <v>1058293881</v>
      </c>
      <c r="F19" s="4"/>
      <c r="G19" s="6">
        <v>1167309356.3010001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0</v>
      </c>
      <c r="P19" s="4"/>
      <c r="Q19" s="6">
        <v>61353</v>
      </c>
      <c r="R19" s="4"/>
      <c r="S19" s="6">
        <v>21520</v>
      </c>
      <c r="T19" s="4"/>
      <c r="U19" s="6">
        <v>1058293881</v>
      </c>
      <c r="V19" s="4"/>
      <c r="W19" s="6">
        <v>1312460676.4679999</v>
      </c>
      <c r="X19" s="4"/>
      <c r="Y19" s="9">
        <v>2.4171084114678353E-2</v>
      </c>
      <c r="Z19" s="4"/>
    </row>
    <row r="20" spans="1:26">
      <c r="A20" s="1" t="s">
        <v>26</v>
      </c>
      <c r="C20" s="6">
        <v>26915</v>
      </c>
      <c r="D20" s="4"/>
      <c r="E20" s="6">
        <v>768802038</v>
      </c>
      <c r="F20" s="4"/>
      <c r="G20" s="6">
        <v>997956119.47500002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0</v>
      </c>
      <c r="P20" s="4"/>
      <c r="Q20" s="6">
        <v>26915</v>
      </c>
      <c r="R20" s="4"/>
      <c r="S20" s="6">
        <v>39450</v>
      </c>
      <c r="T20" s="4"/>
      <c r="U20" s="6">
        <v>768802038</v>
      </c>
      <c r="V20" s="4"/>
      <c r="W20" s="6">
        <v>1055479059.3375</v>
      </c>
      <c r="X20" s="4"/>
      <c r="Y20" s="9">
        <v>1.9438352387962252E-2</v>
      </c>
      <c r="Z20" s="4"/>
    </row>
    <row r="21" spans="1:26">
      <c r="A21" s="1" t="s">
        <v>27</v>
      </c>
      <c r="C21" s="6">
        <v>225640</v>
      </c>
      <c r="D21" s="4"/>
      <c r="E21" s="6">
        <v>800714893</v>
      </c>
      <c r="F21" s="4"/>
      <c r="G21" s="6">
        <v>841788299.82599998</v>
      </c>
      <c r="H21" s="4"/>
      <c r="I21" s="6">
        <v>0</v>
      </c>
      <c r="J21" s="4"/>
      <c r="K21" s="6">
        <v>0</v>
      </c>
      <c r="L21" s="4"/>
      <c r="M21" s="6">
        <v>-43734</v>
      </c>
      <c r="N21" s="4"/>
      <c r="O21" s="6">
        <v>228759062</v>
      </c>
      <c r="P21" s="4"/>
      <c r="Q21" s="6">
        <v>181906</v>
      </c>
      <c r="R21" s="4"/>
      <c r="S21" s="6">
        <v>5258</v>
      </c>
      <c r="T21" s="4"/>
      <c r="U21" s="6">
        <v>645518717</v>
      </c>
      <c r="V21" s="4"/>
      <c r="W21" s="6">
        <v>950770800.59940004</v>
      </c>
      <c r="X21" s="4"/>
      <c r="Y21" s="9">
        <v>1.7509980609029318E-2</v>
      </c>
      <c r="Z21" s="4"/>
    </row>
    <row r="22" spans="1:26">
      <c r="A22" s="1" t="s">
        <v>28</v>
      </c>
      <c r="C22" s="6">
        <v>85000</v>
      </c>
      <c r="D22" s="4"/>
      <c r="E22" s="6">
        <v>1531419836</v>
      </c>
      <c r="F22" s="4"/>
      <c r="G22" s="6">
        <v>1579197532.5</v>
      </c>
      <c r="H22" s="4"/>
      <c r="I22" s="6">
        <v>0</v>
      </c>
      <c r="J22" s="4"/>
      <c r="K22" s="6">
        <v>0</v>
      </c>
      <c r="L22" s="4"/>
      <c r="M22" s="6">
        <v>-13401</v>
      </c>
      <c r="N22" s="4"/>
      <c r="O22" s="6">
        <v>285075056</v>
      </c>
      <c r="P22" s="4"/>
      <c r="Q22" s="6">
        <v>71599</v>
      </c>
      <c r="R22" s="4"/>
      <c r="S22" s="6">
        <v>21640</v>
      </c>
      <c r="T22" s="4"/>
      <c r="U22" s="6">
        <v>1289977986</v>
      </c>
      <c r="V22" s="4"/>
      <c r="W22" s="6">
        <v>1540183415.9579999</v>
      </c>
      <c r="X22" s="4"/>
      <c r="Y22" s="9">
        <v>2.8364966331287364E-2</v>
      </c>
      <c r="Z22" s="4"/>
    </row>
    <row r="23" spans="1:26">
      <c r="A23" s="1" t="s">
        <v>29</v>
      </c>
      <c r="C23" s="6">
        <v>54355</v>
      </c>
      <c r="D23" s="4"/>
      <c r="E23" s="6">
        <v>1613175335</v>
      </c>
      <c r="F23" s="4"/>
      <c r="G23" s="6">
        <v>2039152121.6849999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0</v>
      </c>
      <c r="P23" s="4"/>
      <c r="Q23" s="6">
        <v>54355</v>
      </c>
      <c r="R23" s="4"/>
      <c r="S23" s="6">
        <v>33080</v>
      </c>
      <c r="T23" s="4"/>
      <c r="U23" s="6">
        <v>1613175335</v>
      </c>
      <c r="V23" s="4"/>
      <c r="W23" s="6">
        <v>1787364922.77</v>
      </c>
      <c r="X23" s="4"/>
      <c r="Y23" s="9">
        <v>3.2917213190846104E-2</v>
      </c>
      <c r="Z23" s="4"/>
    </row>
    <row r="24" spans="1:26">
      <c r="A24" s="1" t="s">
        <v>30</v>
      </c>
      <c r="C24" s="6">
        <v>14492</v>
      </c>
      <c r="D24" s="4"/>
      <c r="E24" s="6">
        <v>648967321</v>
      </c>
      <c r="F24" s="4"/>
      <c r="G24" s="6">
        <v>721729207.25999999</v>
      </c>
      <c r="H24" s="4"/>
      <c r="I24" s="6">
        <v>7861</v>
      </c>
      <c r="J24" s="4"/>
      <c r="K24" s="6">
        <v>401443613</v>
      </c>
      <c r="L24" s="4"/>
      <c r="M24" s="6">
        <v>0</v>
      </c>
      <c r="N24" s="4"/>
      <c r="O24" s="6">
        <v>0</v>
      </c>
      <c r="P24" s="4"/>
      <c r="Q24" s="6">
        <v>22353</v>
      </c>
      <c r="R24" s="4"/>
      <c r="S24" s="6">
        <v>56250</v>
      </c>
      <c r="T24" s="4"/>
      <c r="U24" s="6">
        <v>1050410934</v>
      </c>
      <c r="V24" s="4"/>
      <c r="W24" s="6">
        <v>1249874980.3125</v>
      </c>
      <c r="X24" s="4"/>
      <c r="Y24" s="9">
        <v>2.3018467390022394E-2</v>
      </c>
      <c r="Z24" s="4"/>
    </row>
    <row r="25" spans="1:26">
      <c r="A25" s="1" t="s">
        <v>31</v>
      </c>
      <c r="C25" s="6">
        <v>347442</v>
      </c>
      <c r="D25" s="4"/>
      <c r="E25" s="6">
        <v>1218878327</v>
      </c>
      <c r="F25" s="4"/>
      <c r="G25" s="6">
        <v>1336945541.5071001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0</v>
      </c>
      <c r="P25" s="4"/>
      <c r="Q25" s="6">
        <v>347442</v>
      </c>
      <c r="R25" s="4"/>
      <c r="S25" s="6">
        <v>4213</v>
      </c>
      <c r="T25" s="4"/>
      <c r="U25" s="6">
        <v>1218878327</v>
      </c>
      <c r="V25" s="4"/>
      <c r="W25" s="6">
        <v>1455063685</v>
      </c>
      <c r="X25" s="4"/>
      <c r="Y25" s="9">
        <v>2.6797349142370343E-2</v>
      </c>
      <c r="Z25" s="4"/>
    </row>
    <row r="26" spans="1:26">
      <c r="A26" s="1" t="s">
        <v>32</v>
      </c>
      <c r="C26" s="6">
        <v>6960</v>
      </c>
      <c r="D26" s="4"/>
      <c r="E26" s="6">
        <v>95434025</v>
      </c>
      <c r="F26" s="4"/>
      <c r="G26" s="6">
        <v>115540419.59999999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0</v>
      </c>
      <c r="P26" s="4"/>
      <c r="Q26" s="6">
        <v>6960</v>
      </c>
      <c r="R26" s="4"/>
      <c r="S26" s="6">
        <v>21940</v>
      </c>
      <c r="T26" s="4"/>
      <c r="U26" s="6">
        <v>95434025</v>
      </c>
      <c r="V26" s="4"/>
      <c r="W26" s="6">
        <v>151793820.72</v>
      </c>
      <c r="X26" s="4"/>
      <c r="Y26" s="9">
        <v>2.7955284866784222E-3</v>
      </c>
      <c r="Z26" s="4"/>
    </row>
    <row r="27" spans="1:26">
      <c r="A27" s="1" t="s">
        <v>33</v>
      </c>
      <c r="C27" s="6">
        <v>0</v>
      </c>
      <c r="D27" s="4"/>
      <c r="E27" s="6">
        <v>0</v>
      </c>
      <c r="F27" s="4"/>
      <c r="G27" s="6">
        <v>0</v>
      </c>
      <c r="H27" s="4"/>
      <c r="I27" s="6">
        <v>221418</v>
      </c>
      <c r="J27" s="4"/>
      <c r="K27" s="6">
        <v>9972857137</v>
      </c>
      <c r="L27" s="4"/>
      <c r="M27" s="6">
        <v>0</v>
      </c>
      <c r="N27" s="4"/>
      <c r="O27" s="6">
        <v>0</v>
      </c>
      <c r="P27" s="4"/>
      <c r="Q27" s="6">
        <v>221418</v>
      </c>
      <c r="R27" s="4"/>
      <c r="S27" s="6">
        <v>44950</v>
      </c>
      <c r="T27" s="4"/>
      <c r="U27" s="6">
        <v>9972857137</v>
      </c>
      <c r="V27" s="4"/>
      <c r="W27" s="6">
        <v>9893520302.3549995</v>
      </c>
      <c r="X27" s="4"/>
      <c r="Y27" s="9">
        <v>0.18220516294785255</v>
      </c>
      <c r="Z27" s="4"/>
    </row>
    <row r="28" spans="1:26" ht="24.75" thickBot="1">
      <c r="C28" s="4"/>
      <c r="D28" s="4"/>
      <c r="E28" s="8">
        <f>SUM(E9:E27)</f>
        <v>21756339242</v>
      </c>
      <c r="F28" s="4"/>
      <c r="G28" s="8">
        <f>SUM(G9:G27)</f>
        <v>23977847788.856995</v>
      </c>
      <c r="H28" s="4"/>
      <c r="I28" s="4"/>
      <c r="J28" s="4"/>
      <c r="K28" s="8">
        <f>SUM(K9:K27)</f>
        <v>10374300750</v>
      </c>
      <c r="L28" s="4"/>
      <c r="M28" s="4"/>
      <c r="N28" s="4"/>
      <c r="O28" s="8">
        <f>SUM(O9:O27)</f>
        <v>5421101457</v>
      </c>
      <c r="P28" s="4"/>
      <c r="Q28" s="4"/>
      <c r="R28" s="4"/>
      <c r="S28" s="4"/>
      <c r="T28" s="4"/>
      <c r="U28" s="8">
        <f>SUM(U9:U27)</f>
        <v>27997280500</v>
      </c>
      <c r="V28" s="4"/>
      <c r="W28" s="8">
        <f>SUM(W9:W27)</f>
        <v>32440109635.596401</v>
      </c>
      <c r="X28" s="4"/>
      <c r="Y28" s="10">
        <f>SUM(Y9:Y27)</f>
        <v>0.59743703793254355</v>
      </c>
      <c r="Z28" s="4"/>
    </row>
    <row r="29" spans="1:26" ht="24.75" thickTop="1"/>
    <row r="30" spans="1:26">
      <c r="Y30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4"/>
  <sheetViews>
    <sheetView rightToLeft="1" topLeftCell="G1" workbookViewId="0">
      <selection activeCell="AK9" sqref="AK9:AK10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7" ht="24.75">
      <c r="A6" s="20" t="s">
        <v>35</v>
      </c>
      <c r="B6" s="20" t="s">
        <v>35</v>
      </c>
      <c r="C6" s="20" t="s">
        <v>35</v>
      </c>
      <c r="D6" s="20" t="s">
        <v>35</v>
      </c>
      <c r="E6" s="20" t="s">
        <v>35</v>
      </c>
      <c r="F6" s="20" t="s">
        <v>35</v>
      </c>
      <c r="G6" s="20" t="s">
        <v>35</v>
      </c>
      <c r="H6" s="20" t="s">
        <v>35</v>
      </c>
      <c r="I6" s="20" t="s">
        <v>35</v>
      </c>
      <c r="J6" s="20" t="s">
        <v>35</v>
      </c>
      <c r="K6" s="20" t="s">
        <v>35</v>
      </c>
      <c r="L6" s="20" t="s">
        <v>35</v>
      </c>
      <c r="M6" s="20" t="s">
        <v>35</v>
      </c>
      <c r="O6" s="20" t="s">
        <v>135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>
      <c r="A7" s="19" t="s">
        <v>36</v>
      </c>
      <c r="C7" s="19" t="s">
        <v>37</v>
      </c>
      <c r="E7" s="19" t="s">
        <v>38</v>
      </c>
      <c r="G7" s="19" t="s">
        <v>39</v>
      </c>
      <c r="I7" s="19" t="s">
        <v>40</v>
      </c>
      <c r="K7" s="19" t="s">
        <v>41</v>
      </c>
      <c r="M7" s="19" t="s">
        <v>34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42</v>
      </c>
      <c r="AG7" s="19" t="s">
        <v>8</v>
      </c>
      <c r="AI7" s="19" t="s">
        <v>9</v>
      </c>
      <c r="AK7" s="19" t="s">
        <v>13</v>
      </c>
    </row>
    <row r="8" spans="1:37" ht="24.75">
      <c r="A8" s="20" t="s">
        <v>36</v>
      </c>
      <c r="C8" s="20" t="s">
        <v>37</v>
      </c>
      <c r="E8" s="20" t="s">
        <v>38</v>
      </c>
      <c r="G8" s="20" t="s">
        <v>39</v>
      </c>
      <c r="I8" s="20" t="s">
        <v>40</v>
      </c>
      <c r="K8" s="20" t="s">
        <v>41</v>
      </c>
      <c r="M8" s="20" t="s">
        <v>34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42</v>
      </c>
      <c r="AG8" s="20" t="s">
        <v>8</v>
      </c>
      <c r="AI8" s="20" t="s">
        <v>9</v>
      </c>
      <c r="AK8" s="20" t="s">
        <v>13</v>
      </c>
    </row>
    <row r="9" spans="1:37">
      <c r="A9" s="4" t="s">
        <v>43</v>
      </c>
      <c r="B9" s="4"/>
      <c r="C9" s="4" t="s">
        <v>44</v>
      </c>
      <c r="D9" s="4"/>
      <c r="E9" s="4" t="s">
        <v>44</v>
      </c>
      <c r="F9" s="4"/>
      <c r="G9" s="4" t="s">
        <v>45</v>
      </c>
      <c r="H9" s="4"/>
      <c r="I9" s="4" t="s">
        <v>46</v>
      </c>
      <c r="J9" s="4"/>
      <c r="K9" s="6">
        <v>0</v>
      </c>
      <c r="L9" s="4"/>
      <c r="M9" s="6">
        <v>0</v>
      </c>
      <c r="N9" s="4"/>
      <c r="O9" s="6">
        <v>8805</v>
      </c>
      <c r="P9" s="4"/>
      <c r="Q9" s="6">
        <v>7438045751</v>
      </c>
      <c r="R9" s="4"/>
      <c r="S9" s="6">
        <v>8554795962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8805</v>
      </c>
      <c r="AD9" s="4"/>
      <c r="AE9" s="6">
        <v>990970</v>
      </c>
      <c r="AF9" s="4"/>
      <c r="AG9" s="6">
        <v>7438045751</v>
      </c>
      <c r="AH9" s="4"/>
      <c r="AI9" s="6">
        <v>8723909355</v>
      </c>
      <c r="AJ9" s="4"/>
      <c r="AK9" s="9">
        <v>0.16066488742047708</v>
      </c>
    </row>
    <row r="10" spans="1:37">
      <c r="A10" s="4" t="s">
        <v>47</v>
      </c>
      <c r="B10" s="4"/>
      <c r="C10" s="4" t="s">
        <v>44</v>
      </c>
      <c r="D10" s="4"/>
      <c r="E10" s="4" t="s">
        <v>44</v>
      </c>
      <c r="F10" s="4"/>
      <c r="G10" s="4" t="s">
        <v>48</v>
      </c>
      <c r="H10" s="4"/>
      <c r="I10" s="4" t="s">
        <v>49</v>
      </c>
      <c r="J10" s="4"/>
      <c r="K10" s="6">
        <v>16</v>
      </c>
      <c r="L10" s="4"/>
      <c r="M10" s="6">
        <v>16</v>
      </c>
      <c r="N10" s="4"/>
      <c r="O10" s="6">
        <v>7900</v>
      </c>
      <c r="P10" s="4"/>
      <c r="Q10" s="6">
        <v>7674897821</v>
      </c>
      <c r="R10" s="4"/>
      <c r="S10" s="6">
        <v>7663111809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7900</v>
      </c>
      <c r="AD10" s="4"/>
      <c r="AE10" s="6">
        <v>971000</v>
      </c>
      <c r="AF10" s="4"/>
      <c r="AG10" s="6">
        <v>7674897821</v>
      </c>
      <c r="AH10" s="4"/>
      <c r="AI10" s="6">
        <v>7669509649</v>
      </c>
      <c r="AJ10" s="4"/>
      <c r="AK10" s="9">
        <v>0.14124641306831273</v>
      </c>
    </row>
    <row r="11" spans="1:37" ht="24.75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8">
        <f>SUM(Q9:Q10)</f>
        <v>15112943572</v>
      </c>
      <c r="R11" s="4"/>
      <c r="S11" s="8">
        <f>SUM(S9:S10)</f>
        <v>16217907771</v>
      </c>
      <c r="T11" s="4"/>
      <c r="U11" s="4"/>
      <c r="V11" s="4"/>
      <c r="W11" s="8">
        <f>SUM(W9:W10)</f>
        <v>0</v>
      </c>
      <c r="X11" s="4"/>
      <c r="Y11" s="4"/>
      <c r="Z11" s="4"/>
      <c r="AA11" s="8">
        <f>SUM(AA9:AA10)</f>
        <v>0</v>
      </c>
      <c r="AB11" s="4"/>
      <c r="AC11" s="4"/>
      <c r="AD11" s="4"/>
      <c r="AE11" s="4"/>
      <c r="AF11" s="4"/>
      <c r="AG11" s="8">
        <f>SUM(AG9:AG10)</f>
        <v>15112943572</v>
      </c>
      <c r="AH11" s="4"/>
      <c r="AI11" s="8">
        <f>SUM(AI9:AI10)</f>
        <v>16393419004</v>
      </c>
      <c r="AJ11" s="4"/>
      <c r="AK11" s="11">
        <f>SUM(AK9:AK10)</f>
        <v>0.30191130048878978</v>
      </c>
    </row>
    <row r="12" spans="1:37" ht="24.75" thickTop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2"/>
  <sheetViews>
    <sheetView rightToLeft="1" workbookViewId="0">
      <selection activeCell="S8" sqref="S8:S10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1.28515625" style="1" bestFit="1" customWidth="1"/>
    <col min="14" max="14" width="1" style="1" customWidth="1"/>
    <col min="15" max="15" width="8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0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0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0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20" ht="24.75">
      <c r="A6" s="19" t="s">
        <v>51</v>
      </c>
      <c r="C6" s="20" t="s">
        <v>52</v>
      </c>
      <c r="D6" s="20" t="s">
        <v>52</v>
      </c>
      <c r="E6" s="20" t="s">
        <v>52</v>
      </c>
      <c r="F6" s="20" t="s">
        <v>52</v>
      </c>
      <c r="G6" s="20" t="s">
        <v>52</v>
      </c>
      <c r="H6" s="20" t="s">
        <v>52</v>
      </c>
      <c r="I6" s="20" t="s">
        <v>52</v>
      </c>
      <c r="K6" s="20" t="s">
        <v>4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20" ht="24.75">
      <c r="A7" s="20" t="s">
        <v>51</v>
      </c>
      <c r="C7" s="20" t="s">
        <v>53</v>
      </c>
      <c r="E7" s="20" t="s">
        <v>54</v>
      </c>
      <c r="G7" s="20" t="s">
        <v>55</v>
      </c>
      <c r="I7" s="20" t="s">
        <v>41</v>
      </c>
      <c r="K7" s="20" t="s">
        <v>56</v>
      </c>
      <c r="M7" s="20" t="s">
        <v>57</v>
      </c>
      <c r="O7" s="20" t="s">
        <v>58</v>
      </c>
      <c r="Q7" s="20" t="s">
        <v>56</v>
      </c>
      <c r="S7" s="20" t="s">
        <v>50</v>
      </c>
    </row>
    <row r="8" spans="1:20">
      <c r="A8" s="1" t="s">
        <v>59</v>
      </c>
      <c r="C8" s="1" t="s">
        <v>60</v>
      </c>
      <c r="E8" s="4" t="s">
        <v>61</v>
      </c>
      <c r="F8" s="4"/>
      <c r="G8" s="4" t="s">
        <v>62</v>
      </c>
      <c r="H8" s="4"/>
      <c r="I8" s="6">
        <v>8</v>
      </c>
      <c r="J8" s="4"/>
      <c r="K8" s="6">
        <v>37000472</v>
      </c>
      <c r="L8" s="4"/>
      <c r="M8" s="6">
        <v>241711</v>
      </c>
      <c r="N8" s="4"/>
      <c r="O8" s="6">
        <v>0</v>
      </c>
      <c r="P8" s="4"/>
      <c r="Q8" s="6">
        <v>37242183</v>
      </c>
      <c r="R8" s="4"/>
      <c r="S8" s="9">
        <v>6.8587497823535161E-4</v>
      </c>
      <c r="T8" s="4"/>
    </row>
    <row r="9" spans="1:20">
      <c r="A9" s="1" t="s">
        <v>63</v>
      </c>
      <c r="C9" s="1" t="s">
        <v>64</v>
      </c>
      <c r="E9" s="4" t="s">
        <v>61</v>
      </c>
      <c r="F9" s="4"/>
      <c r="G9" s="4" t="s">
        <v>65</v>
      </c>
      <c r="H9" s="4"/>
      <c r="I9" s="6">
        <v>8</v>
      </c>
      <c r="J9" s="4"/>
      <c r="K9" s="6">
        <v>10607469</v>
      </c>
      <c r="L9" s="4"/>
      <c r="M9" s="6">
        <v>69724</v>
      </c>
      <c r="N9" s="4"/>
      <c r="O9" s="6">
        <v>0</v>
      </c>
      <c r="P9" s="4"/>
      <c r="Q9" s="6">
        <v>10677193</v>
      </c>
      <c r="R9" s="4"/>
      <c r="S9" s="9">
        <v>1.9663776198322339E-4</v>
      </c>
      <c r="T9" s="4"/>
    </row>
    <row r="10" spans="1:20">
      <c r="A10" s="1" t="s">
        <v>66</v>
      </c>
      <c r="C10" s="1" t="s">
        <v>67</v>
      </c>
      <c r="E10" s="4" t="s">
        <v>61</v>
      </c>
      <c r="F10" s="4"/>
      <c r="G10" s="4" t="s">
        <v>68</v>
      </c>
      <c r="H10" s="4"/>
      <c r="I10" s="6">
        <v>8</v>
      </c>
      <c r="J10" s="4"/>
      <c r="K10" s="6">
        <v>4625774581</v>
      </c>
      <c r="L10" s="4"/>
      <c r="M10" s="6">
        <v>30415933</v>
      </c>
      <c r="N10" s="4"/>
      <c r="O10" s="6">
        <v>18084</v>
      </c>
      <c r="P10" s="4"/>
      <c r="Q10" s="6">
        <v>4656172430</v>
      </c>
      <c r="R10" s="4"/>
      <c r="S10" s="9">
        <v>8.5750939038302193E-2</v>
      </c>
      <c r="T10" s="4"/>
    </row>
    <row r="11" spans="1:20" ht="24.75" thickBot="1">
      <c r="E11" s="4"/>
      <c r="F11" s="4"/>
      <c r="G11" s="4"/>
      <c r="H11" s="4"/>
      <c r="I11" s="4"/>
      <c r="J11" s="4"/>
      <c r="K11" s="8">
        <f>SUM(K8:K10)</f>
        <v>4673382522</v>
      </c>
      <c r="L11" s="4"/>
      <c r="M11" s="8">
        <f>SUM(M8:M10)</f>
        <v>30727368</v>
      </c>
      <c r="N11" s="4"/>
      <c r="O11" s="8">
        <f>SUM(O8:O10)</f>
        <v>18084</v>
      </c>
      <c r="P11" s="4"/>
      <c r="Q11" s="8">
        <f>SUM(Q8:Q10)</f>
        <v>4704091806</v>
      </c>
      <c r="R11" s="4"/>
      <c r="S11" s="11">
        <f>SUM(S8:S10)</f>
        <v>8.6633451778520762E-2</v>
      </c>
      <c r="T11" s="4"/>
    </row>
    <row r="12" spans="1:20" ht="24.75" thickTop="1"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7"/>
  <sheetViews>
    <sheetView rightToLeft="1" workbookViewId="0">
      <selection activeCell="M13" sqref="M13:S18"/>
    </sheetView>
  </sheetViews>
  <sheetFormatPr defaultRowHeight="24"/>
  <cols>
    <col min="1" max="1" width="39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69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20" t="s">
        <v>70</v>
      </c>
      <c r="B6" s="20" t="s">
        <v>70</v>
      </c>
      <c r="C6" s="20" t="s">
        <v>70</v>
      </c>
      <c r="D6" s="20" t="s">
        <v>70</v>
      </c>
      <c r="E6" s="20" t="s">
        <v>70</v>
      </c>
      <c r="F6" s="20" t="s">
        <v>70</v>
      </c>
      <c r="G6" s="20" t="s">
        <v>70</v>
      </c>
      <c r="I6" s="20" t="s">
        <v>71</v>
      </c>
      <c r="J6" s="20" t="s">
        <v>71</v>
      </c>
      <c r="K6" s="20" t="s">
        <v>71</v>
      </c>
      <c r="L6" s="20" t="s">
        <v>71</v>
      </c>
      <c r="M6" s="20" t="s">
        <v>71</v>
      </c>
      <c r="O6" s="20" t="s">
        <v>72</v>
      </c>
      <c r="P6" s="20" t="s">
        <v>72</v>
      </c>
      <c r="Q6" s="20" t="s">
        <v>72</v>
      </c>
      <c r="R6" s="20" t="s">
        <v>72</v>
      </c>
      <c r="S6" s="20" t="s">
        <v>72</v>
      </c>
    </row>
    <row r="7" spans="1:19" ht="24.75">
      <c r="A7" s="20" t="s">
        <v>73</v>
      </c>
      <c r="C7" s="20" t="s">
        <v>74</v>
      </c>
      <c r="E7" s="20" t="s">
        <v>40</v>
      </c>
      <c r="G7" s="20" t="s">
        <v>41</v>
      </c>
      <c r="I7" s="20" t="s">
        <v>75</v>
      </c>
      <c r="K7" s="20" t="s">
        <v>76</v>
      </c>
      <c r="M7" s="20" t="s">
        <v>77</v>
      </c>
      <c r="O7" s="20" t="s">
        <v>75</v>
      </c>
      <c r="Q7" s="20" t="s">
        <v>76</v>
      </c>
      <c r="S7" s="20" t="s">
        <v>77</v>
      </c>
    </row>
    <row r="8" spans="1:19">
      <c r="A8" s="1" t="s">
        <v>47</v>
      </c>
      <c r="C8" s="4" t="s">
        <v>136</v>
      </c>
      <c r="D8" s="4"/>
      <c r="E8" s="4" t="s">
        <v>49</v>
      </c>
      <c r="F8" s="4"/>
      <c r="G8" s="6">
        <v>16</v>
      </c>
      <c r="H8" s="4"/>
      <c r="I8" s="6">
        <v>99319233</v>
      </c>
      <c r="J8" s="4"/>
      <c r="K8" s="4">
        <v>0</v>
      </c>
      <c r="L8" s="4"/>
      <c r="M8" s="6">
        <v>99319233</v>
      </c>
      <c r="N8" s="4"/>
      <c r="O8" s="6">
        <v>275747984</v>
      </c>
      <c r="P8" s="4"/>
      <c r="Q8" s="4">
        <v>0</v>
      </c>
      <c r="R8" s="4"/>
      <c r="S8" s="6">
        <v>275747984</v>
      </c>
    </row>
    <row r="9" spans="1:19">
      <c r="A9" s="1" t="s">
        <v>59</v>
      </c>
      <c r="C9" s="6">
        <v>30</v>
      </c>
      <c r="D9" s="4"/>
      <c r="E9" s="4" t="s">
        <v>136</v>
      </c>
      <c r="F9" s="4"/>
      <c r="G9" s="6">
        <v>8</v>
      </c>
      <c r="H9" s="4"/>
      <c r="I9" s="6">
        <v>241711</v>
      </c>
      <c r="J9" s="4"/>
      <c r="K9" s="6">
        <v>0</v>
      </c>
      <c r="L9" s="4"/>
      <c r="M9" s="6">
        <v>241711</v>
      </c>
      <c r="N9" s="4"/>
      <c r="O9" s="6">
        <v>36683359</v>
      </c>
      <c r="P9" s="4"/>
      <c r="Q9" s="6">
        <v>0</v>
      </c>
      <c r="R9" s="4"/>
      <c r="S9" s="6">
        <v>36683359</v>
      </c>
    </row>
    <row r="10" spans="1:19">
      <c r="A10" s="1" t="s">
        <v>63</v>
      </c>
      <c r="C10" s="6">
        <v>27</v>
      </c>
      <c r="D10" s="4"/>
      <c r="E10" s="4" t="s">
        <v>136</v>
      </c>
      <c r="F10" s="4"/>
      <c r="G10" s="6">
        <v>8</v>
      </c>
      <c r="H10" s="4"/>
      <c r="I10" s="6">
        <v>69724</v>
      </c>
      <c r="J10" s="4"/>
      <c r="K10" s="6">
        <v>0</v>
      </c>
      <c r="L10" s="4"/>
      <c r="M10" s="6">
        <v>69724</v>
      </c>
      <c r="N10" s="4"/>
      <c r="O10" s="6">
        <v>33785854</v>
      </c>
      <c r="P10" s="4"/>
      <c r="Q10" s="6">
        <v>0</v>
      </c>
      <c r="R10" s="4"/>
      <c r="S10" s="6">
        <v>33785854</v>
      </c>
    </row>
    <row r="11" spans="1:19">
      <c r="A11" s="1" t="s">
        <v>66</v>
      </c>
      <c r="C11" s="6">
        <v>17</v>
      </c>
      <c r="D11" s="4"/>
      <c r="E11" s="4" t="s">
        <v>136</v>
      </c>
      <c r="F11" s="4"/>
      <c r="G11" s="6">
        <v>8</v>
      </c>
      <c r="H11" s="4"/>
      <c r="I11" s="6">
        <v>30415933</v>
      </c>
      <c r="J11" s="4"/>
      <c r="K11" s="6">
        <v>0</v>
      </c>
      <c r="L11" s="4"/>
      <c r="M11" s="6">
        <v>30415933</v>
      </c>
      <c r="N11" s="4"/>
      <c r="O11" s="6">
        <v>39643637</v>
      </c>
      <c r="P11" s="4"/>
      <c r="Q11" s="6">
        <v>0</v>
      </c>
      <c r="R11" s="4"/>
      <c r="S11" s="6">
        <v>39643637</v>
      </c>
    </row>
    <row r="12" spans="1:19" ht="24.75" thickBot="1">
      <c r="C12" s="4"/>
      <c r="D12" s="4"/>
      <c r="E12" s="4"/>
      <c r="F12" s="4"/>
      <c r="G12" s="4"/>
      <c r="H12" s="4"/>
      <c r="I12" s="8">
        <f>SUM(I8:I11)</f>
        <v>130046601</v>
      </c>
      <c r="J12" s="4"/>
      <c r="K12" s="7">
        <f>SUM(K8:K11)</f>
        <v>0</v>
      </c>
      <c r="L12" s="4"/>
      <c r="M12" s="8">
        <f>SUM(M8:M11)</f>
        <v>130046601</v>
      </c>
      <c r="N12" s="4"/>
      <c r="O12" s="8">
        <f>SUM(O8:O11)</f>
        <v>385860834</v>
      </c>
      <c r="P12" s="4"/>
      <c r="Q12" s="7">
        <f>SUM(Q8:Q11)</f>
        <v>0</v>
      </c>
      <c r="R12" s="4"/>
      <c r="S12" s="8">
        <f>SUM(S8:S11)</f>
        <v>385860834</v>
      </c>
    </row>
    <row r="13" spans="1:19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6"/>
      <c r="N13" s="6"/>
      <c r="O13" s="6"/>
      <c r="P13" s="6"/>
      <c r="Q13" s="6"/>
      <c r="R13" s="6"/>
      <c r="S13" s="6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7" spans="13:19">
      <c r="M17" s="3"/>
      <c r="N17" s="3"/>
      <c r="O17" s="3"/>
      <c r="P17" s="3"/>
      <c r="Q17" s="3"/>
      <c r="R17" s="3"/>
      <c r="S17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4"/>
  <sheetViews>
    <sheetView rightToLeft="1" workbookViewId="0">
      <selection activeCell="E32" sqref="E32"/>
    </sheetView>
  </sheetViews>
  <sheetFormatPr defaultRowHeight="24"/>
  <cols>
    <col min="1" max="1" width="28.28515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69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9" t="s">
        <v>3</v>
      </c>
      <c r="C6" s="20" t="s">
        <v>79</v>
      </c>
      <c r="D6" s="20" t="s">
        <v>79</v>
      </c>
      <c r="E6" s="20" t="s">
        <v>79</v>
      </c>
      <c r="F6" s="20" t="s">
        <v>79</v>
      </c>
      <c r="G6" s="20" t="s">
        <v>79</v>
      </c>
      <c r="I6" s="20" t="s">
        <v>71</v>
      </c>
      <c r="J6" s="20" t="s">
        <v>71</v>
      </c>
      <c r="K6" s="20" t="s">
        <v>71</v>
      </c>
      <c r="L6" s="20" t="s">
        <v>71</v>
      </c>
      <c r="M6" s="20" t="s">
        <v>71</v>
      </c>
      <c r="O6" s="20" t="s">
        <v>72</v>
      </c>
      <c r="P6" s="20" t="s">
        <v>72</v>
      </c>
      <c r="Q6" s="20" t="s">
        <v>72</v>
      </c>
      <c r="R6" s="20" t="s">
        <v>72</v>
      </c>
      <c r="S6" s="20" t="s">
        <v>72</v>
      </c>
    </row>
    <row r="7" spans="1:19" ht="24.75">
      <c r="A7" s="20" t="s">
        <v>3</v>
      </c>
      <c r="C7" s="20" t="s">
        <v>80</v>
      </c>
      <c r="E7" s="20" t="s">
        <v>81</v>
      </c>
      <c r="G7" s="20" t="s">
        <v>82</v>
      </c>
      <c r="I7" s="20" t="s">
        <v>83</v>
      </c>
      <c r="K7" s="20" t="s">
        <v>76</v>
      </c>
      <c r="M7" s="20" t="s">
        <v>84</v>
      </c>
      <c r="O7" s="20" t="s">
        <v>83</v>
      </c>
      <c r="Q7" s="20" t="s">
        <v>76</v>
      </c>
      <c r="S7" s="20" t="s">
        <v>84</v>
      </c>
    </row>
    <row r="8" spans="1:19">
      <c r="A8" s="1" t="s">
        <v>85</v>
      </c>
      <c r="C8" s="4" t="s">
        <v>86</v>
      </c>
      <c r="D8" s="4"/>
      <c r="E8" s="6">
        <v>27657</v>
      </c>
      <c r="F8" s="4"/>
      <c r="G8" s="6">
        <v>6130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169537410</v>
      </c>
      <c r="P8" s="4"/>
      <c r="Q8" s="6">
        <v>0</v>
      </c>
      <c r="R8" s="4"/>
      <c r="S8" s="6">
        <v>169537410</v>
      </c>
    </row>
    <row r="9" spans="1:19">
      <c r="A9" s="1" t="s">
        <v>15</v>
      </c>
      <c r="C9" s="4" t="s">
        <v>87</v>
      </c>
      <c r="D9" s="4"/>
      <c r="E9" s="6">
        <v>361458</v>
      </c>
      <c r="F9" s="4"/>
      <c r="G9" s="6">
        <v>650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234947700</v>
      </c>
      <c r="P9" s="4"/>
      <c r="Q9" s="6">
        <v>0</v>
      </c>
      <c r="R9" s="4"/>
      <c r="S9" s="6">
        <v>234947700</v>
      </c>
    </row>
    <row r="10" spans="1:19">
      <c r="A10" s="1" t="s">
        <v>88</v>
      </c>
      <c r="C10" s="4" t="s">
        <v>89</v>
      </c>
      <c r="D10" s="4"/>
      <c r="E10" s="6">
        <v>135507</v>
      </c>
      <c r="F10" s="4"/>
      <c r="G10" s="6">
        <v>1700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230361900</v>
      </c>
      <c r="P10" s="4"/>
      <c r="Q10" s="6">
        <v>0</v>
      </c>
      <c r="R10" s="4"/>
      <c r="S10" s="6">
        <v>230361900</v>
      </c>
    </row>
    <row r="11" spans="1:19">
      <c r="A11" s="1" t="s">
        <v>29</v>
      </c>
      <c r="C11" s="4" t="s">
        <v>90</v>
      </c>
      <c r="D11" s="4"/>
      <c r="E11" s="6">
        <v>54355</v>
      </c>
      <c r="F11" s="4"/>
      <c r="G11" s="6">
        <v>5100</v>
      </c>
      <c r="H11" s="4"/>
      <c r="I11" s="6">
        <v>277210500</v>
      </c>
      <c r="J11" s="4"/>
      <c r="K11" s="6">
        <v>39415359</v>
      </c>
      <c r="L11" s="4"/>
      <c r="M11" s="6">
        <v>237795141</v>
      </c>
      <c r="N11" s="4"/>
      <c r="O11" s="6">
        <v>277210500</v>
      </c>
      <c r="P11" s="4"/>
      <c r="Q11" s="6">
        <v>39415359</v>
      </c>
      <c r="R11" s="4"/>
      <c r="S11" s="6">
        <v>237795141</v>
      </c>
    </row>
    <row r="12" spans="1:19">
      <c r="A12" s="1" t="s">
        <v>91</v>
      </c>
      <c r="C12" s="4" t="s">
        <v>92</v>
      </c>
      <c r="D12" s="4"/>
      <c r="E12" s="6">
        <v>300000</v>
      </c>
      <c r="F12" s="4"/>
      <c r="G12" s="6">
        <v>420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126000000</v>
      </c>
      <c r="P12" s="4"/>
      <c r="Q12" s="6">
        <v>0</v>
      </c>
      <c r="R12" s="4"/>
      <c r="S12" s="6">
        <v>126000000</v>
      </c>
    </row>
    <row r="13" spans="1:19">
      <c r="A13" s="1" t="s">
        <v>93</v>
      </c>
      <c r="C13" s="4" t="s">
        <v>94</v>
      </c>
      <c r="D13" s="4"/>
      <c r="E13" s="6">
        <v>50000</v>
      </c>
      <c r="F13" s="4"/>
      <c r="G13" s="6">
        <v>6500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325000000</v>
      </c>
      <c r="P13" s="4"/>
      <c r="Q13" s="6">
        <v>0</v>
      </c>
      <c r="R13" s="4"/>
      <c r="S13" s="6">
        <v>325000000</v>
      </c>
    </row>
    <row r="14" spans="1:19">
      <c r="A14" s="1" t="s">
        <v>28</v>
      </c>
      <c r="C14" s="4" t="s">
        <v>87</v>
      </c>
      <c r="D14" s="4"/>
      <c r="E14" s="6">
        <v>100000</v>
      </c>
      <c r="F14" s="4"/>
      <c r="G14" s="6">
        <v>4350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435000000</v>
      </c>
      <c r="P14" s="4"/>
      <c r="Q14" s="6">
        <v>0</v>
      </c>
      <c r="R14" s="4"/>
      <c r="S14" s="6">
        <v>435000000</v>
      </c>
    </row>
    <row r="15" spans="1:19">
      <c r="A15" s="1" t="s">
        <v>19</v>
      </c>
      <c r="C15" s="4" t="s">
        <v>95</v>
      </c>
      <c r="D15" s="4"/>
      <c r="E15" s="6">
        <v>37788</v>
      </c>
      <c r="F15" s="4"/>
      <c r="G15" s="6">
        <v>5650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213502200</v>
      </c>
      <c r="P15" s="4"/>
      <c r="Q15" s="6">
        <v>26959284</v>
      </c>
      <c r="R15" s="4"/>
      <c r="S15" s="6">
        <v>186542916</v>
      </c>
    </row>
    <row r="16" spans="1:19">
      <c r="A16" s="1" t="s">
        <v>22</v>
      </c>
      <c r="C16" s="4" t="s">
        <v>96</v>
      </c>
      <c r="D16" s="4"/>
      <c r="E16" s="6">
        <v>134821</v>
      </c>
      <c r="F16" s="4"/>
      <c r="G16" s="6">
        <v>1300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175267300</v>
      </c>
      <c r="P16" s="4"/>
      <c r="Q16" s="6">
        <v>0</v>
      </c>
      <c r="R16" s="4"/>
      <c r="S16" s="6">
        <v>175267300</v>
      </c>
    </row>
    <row r="17" spans="1:19">
      <c r="A17" s="1" t="s">
        <v>97</v>
      </c>
      <c r="C17" s="4" t="s">
        <v>98</v>
      </c>
      <c r="D17" s="4"/>
      <c r="E17" s="6">
        <v>27423</v>
      </c>
      <c r="F17" s="4"/>
      <c r="G17" s="6">
        <v>7554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207153342</v>
      </c>
      <c r="P17" s="4"/>
      <c r="Q17" s="6">
        <v>0</v>
      </c>
      <c r="R17" s="4"/>
      <c r="S17" s="6">
        <v>207153342</v>
      </c>
    </row>
    <row r="18" spans="1:19">
      <c r="A18" s="1" t="s">
        <v>21</v>
      </c>
      <c r="C18" s="4" t="s">
        <v>99</v>
      </c>
      <c r="D18" s="4"/>
      <c r="E18" s="6">
        <v>1500000</v>
      </c>
      <c r="F18" s="4"/>
      <c r="G18" s="6">
        <v>135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202500000</v>
      </c>
      <c r="P18" s="4"/>
      <c r="Q18" s="6">
        <v>0</v>
      </c>
      <c r="R18" s="4"/>
      <c r="S18" s="6">
        <v>202500000</v>
      </c>
    </row>
    <row r="19" spans="1:19">
      <c r="A19" s="1" t="s">
        <v>18</v>
      </c>
      <c r="C19" s="4" t="s">
        <v>100</v>
      </c>
      <c r="D19" s="4"/>
      <c r="E19" s="6">
        <v>50000</v>
      </c>
      <c r="F19" s="4"/>
      <c r="G19" s="6">
        <v>6700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335000000</v>
      </c>
      <c r="P19" s="4"/>
      <c r="Q19" s="6">
        <v>0</v>
      </c>
      <c r="R19" s="4"/>
      <c r="S19" s="6">
        <v>335000000</v>
      </c>
    </row>
    <row r="20" spans="1:19">
      <c r="A20" s="1" t="s">
        <v>101</v>
      </c>
      <c r="C20" s="4" t="s">
        <v>102</v>
      </c>
      <c r="D20" s="4"/>
      <c r="E20" s="6">
        <v>350000</v>
      </c>
      <c r="F20" s="4"/>
      <c r="G20" s="6">
        <v>80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28000000</v>
      </c>
      <c r="P20" s="4"/>
      <c r="Q20" s="6">
        <v>582160</v>
      </c>
      <c r="R20" s="4"/>
      <c r="S20" s="6">
        <v>27417840</v>
      </c>
    </row>
    <row r="21" spans="1:19">
      <c r="A21" s="1" t="s">
        <v>103</v>
      </c>
      <c r="C21" s="4" t="s">
        <v>104</v>
      </c>
      <c r="D21" s="4"/>
      <c r="E21" s="6">
        <v>200000</v>
      </c>
      <c r="F21" s="4"/>
      <c r="G21" s="6">
        <v>1700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340000000</v>
      </c>
      <c r="P21" s="4"/>
      <c r="Q21" s="6">
        <v>0</v>
      </c>
      <c r="R21" s="4"/>
      <c r="S21" s="6">
        <v>340000000</v>
      </c>
    </row>
    <row r="22" spans="1:19" ht="24.75" thickBot="1">
      <c r="C22" s="4"/>
      <c r="D22" s="4"/>
      <c r="E22" s="4"/>
      <c r="F22" s="4"/>
      <c r="G22" s="4"/>
      <c r="H22" s="4"/>
      <c r="I22" s="8">
        <f>SUM(I8:I21)</f>
        <v>277210500</v>
      </c>
      <c r="J22" s="4"/>
      <c r="K22" s="8">
        <f>SUM(K8:K21)</f>
        <v>39415359</v>
      </c>
      <c r="L22" s="4"/>
      <c r="M22" s="8">
        <f>SUM(M8:M21)</f>
        <v>237795141</v>
      </c>
      <c r="N22" s="4"/>
      <c r="O22" s="8">
        <f>SUM(O8:O21)</f>
        <v>3299480352</v>
      </c>
      <c r="P22" s="4"/>
      <c r="Q22" s="8">
        <f>SUM(Q8:Q21)</f>
        <v>66956803</v>
      </c>
      <c r="R22" s="4"/>
      <c r="S22" s="8">
        <f>SUM(S8:S21)</f>
        <v>3232523549</v>
      </c>
    </row>
    <row r="23" spans="1:19" ht="24.75" thickTop="1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/>
      <c r="P23" s="4"/>
      <c r="Q23" s="4"/>
      <c r="R23" s="4"/>
      <c r="S23" s="4"/>
    </row>
    <row r="24" spans="1:19">
      <c r="O24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3"/>
  <sheetViews>
    <sheetView rightToLeft="1" workbookViewId="0">
      <selection activeCell="Q32" sqref="I29:Q32"/>
    </sheetView>
  </sheetViews>
  <sheetFormatPr defaultRowHeight="24"/>
  <cols>
    <col min="1" max="1" width="39.28515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5.5703125" style="1" bestFit="1" customWidth="1"/>
    <col min="14" max="14" width="1" style="1" customWidth="1"/>
    <col min="15" max="15" width="15.57031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69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19" t="s">
        <v>71</v>
      </c>
      <c r="D6" s="19" t="s">
        <v>71</v>
      </c>
      <c r="E6" s="19" t="s">
        <v>71</v>
      </c>
      <c r="F6" s="19" t="s">
        <v>71</v>
      </c>
      <c r="G6" s="19" t="s">
        <v>71</v>
      </c>
      <c r="H6" s="19" t="s">
        <v>71</v>
      </c>
      <c r="I6" s="19" t="s">
        <v>71</v>
      </c>
      <c r="K6" s="19" t="s">
        <v>72</v>
      </c>
      <c r="L6" s="19" t="s">
        <v>72</v>
      </c>
      <c r="M6" s="19" t="s">
        <v>72</v>
      </c>
      <c r="N6" s="19" t="s">
        <v>72</v>
      </c>
      <c r="O6" s="19" t="s">
        <v>72</v>
      </c>
      <c r="P6" s="19" t="s">
        <v>72</v>
      </c>
      <c r="Q6" s="19" t="s">
        <v>72</v>
      </c>
    </row>
    <row r="7" spans="1:17" ht="24.75">
      <c r="A7" s="19" t="s">
        <v>3</v>
      </c>
      <c r="C7" s="19" t="s">
        <v>7</v>
      </c>
      <c r="D7" s="4"/>
      <c r="E7" s="19" t="s">
        <v>105</v>
      </c>
      <c r="F7" s="4"/>
      <c r="G7" s="19" t="s">
        <v>106</v>
      </c>
      <c r="H7" s="4"/>
      <c r="I7" s="19" t="s">
        <v>107</v>
      </c>
      <c r="J7" s="4"/>
      <c r="K7" s="19" t="s">
        <v>7</v>
      </c>
      <c r="L7" s="4"/>
      <c r="M7" s="19" t="s">
        <v>105</v>
      </c>
      <c r="N7" s="4"/>
      <c r="O7" s="19" t="s">
        <v>106</v>
      </c>
      <c r="P7" s="4"/>
      <c r="Q7" s="19" t="s">
        <v>107</v>
      </c>
    </row>
    <row r="8" spans="1:17">
      <c r="A8" s="1" t="s">
        <v>16</v>
      </c>
      <c r="C8" s="6">
        <v>39142</v>
      </c>
      <c r="D8" s="4"/>
      <c r="E8" s="13">
        <v>661843877</v>
      </c>
      <c r="F8" s="13"/>
      <c r="G8" s="13">
        <v>628771138</v>
      </c>
      <c r="H8" s="13"/>
      <c r="I8" s="13">
        <v>33072739</v>
      </c>
      <c r="J8" s="13"/>
      <c r="K8" s="13">
        <v>39142</v>
      </c>
      <c r="L8" s="13"/>
      <c r="M8" s="13">
        <v>661843877</v>
      </c>
      <c r="N8" s="13"/>
      <c r="O8" s="13">
        <v>510182753</v>
      </c>
      <c r="P8" s="13"/>
      <c r="Q8" s="13">
        <v>151661124</v>
      </c>
    </row>
    <row r="9" spans="1:17">
      <c r="A9" s="1" t="s">
        <v>18</v>
      </c>
      <c r="C9" s="6">
        <v>59731</v>
      </c>
      <c r="D9" s="4"/>
      <c r="E9" s="13">
        <v>1917831897</v>
      </c>
      <c r="F9" s="13"/>
      <c r="G9" s="13">
        <v>1569681053</v>
      </c>
      <c r="H9" s="13"/>
      <c r="I9" s="13">
        <v>348150844</v>
      </c>
      <c r="J9" s="13"/>
      <c r="K9" s="13">
        <v>59731</v>
      </c>
      <c r="L9" s="13"/>
      <c r="M9" s="13">
        <v>1917831897</v>
      </c>
      <c r="N9" s="13"/>
      <c r="O9" s="13">
        <v>1708782413</v>
      </c>
      <c r="P9" s="13"/>
      <c r="Q9" s="13">
        <v>209049484</v>
      </c>
    </row>
    <row r="10" spans="1:17">
      <c r="A10" s="1" t="s">
        <v>20</v>
      </c>
      <c r="C10" s="6">
        <v>24232</v>
      </c>
      <c r="D10" s="4"/>
      <c r="E10" s="13">
        <v>951468874</v>
      </c>
      <c r="F10" s="13"/>
      <c r="G10" s="13">
        <v>871683540</v>
      </c>
      <c r="H10" s="13"/>
      <c r="I10" s="13">
        <v>79785334</v>
      </c>
      <c r="J10" s="13"/>
      <c r="K10" s="13">
        <v>24232</v>
      </c>
      <c r="L10" s="13"/>
      <c r="M10" s="13">
        <v>951468874</v>
      </c>
      <c r="N10" s="13"/>
      <c r="O10" s="13">
        <v>762567015</v>
      </c>
      <c r="P10" s="13"/>
      <c r="Q10" s="13">
        <v>188901859</v>
      </c>
    </row>
    <row r="11" spans="1:17">
      <c r="A11" s="1" t="s">
        <v>33</v>
      </c>
      <c r="C11" s="6">
        <v>221418</v>
      </c>
      <c r="D11" s="4"/>
      <c r="E11" s="13">
        <v>9893520302</v>
      </c>
      <c r="F11" s="13"/>
      <c r="G11" s="13">
        <v>9972857137</v>
      </c>
      <c r="H11" s="13"/>
      <c r="I11" s="13">
        <v>-79336834</v>
      </c>
      <c r="J11" s="13"/>
      <c r="K11" s="13">
        <v>221418</v>
      </c>
      <c r="L11" s="13"/>
      <c r="M11" s="13">
        <v>9893520302</v>
      </c>
      <c r="N11" s="13"/>
      <c r="O11" s="13">
        <v>9972857137</v>
      </c>
      <c r="P11" s="13"/>
      <c r="Q11" s="13">
        <v>-79336834</v>
      </c>
    </row>
    <row r="12" spans="1:17">
      <c r="A12" s="1" t="s">
        <v>19</v>
      </c>
      <c r="C12" s="6">
        <v>34877</v>
      </c>
      <c r="D12" s="4"/>
      <c r="E12" s="13">
        <v>1693604188</v>
      </c>
      <c r="F12" s="13"/>
      <c r="G12" s="13">
        <v>1375820770</v>
      </c>
      <c r="H12" s="13"/>
      <c r="I12" s="13">
        <v>317783418</v>
      </c>
      <c r="J12" s="13"/>
      <c r="K12" s="13">
        <v>34877</v>
      </c>
      <c r="L12" s="13"/>
      <c r="M12" s="13">
        <v>1693604188</v>
      </c>
      <c r="N12" s="13"/>
      <c r="O12" s="13">
        <v>1383059804</v>
      </c>
      <c r="P12" s="13"/>
      <c r="Q12" s="13">
        <v>310544384</v>
      </c>
    </row>
    <row r="13" spans="1:17">
      <c r="A13" s="1" t="s">
        <v>25</v>
      </c>
      <c r="C13" s="6">
        <v>61353</v>
      </c>
      <c r="D13" s="4"/>
      <c r="E13" s="13">
        <v>1312460676</v>
      </c>
      <c r="F13" s="13"/>
      <c r="G13" s="13">
        <v>1167309356</v>
      </c>
      <c r="H13" s="13"/>
      <c r="I13" s="13">
        <v>145151320</v>
      </c>
      <c r="J13" s="13"/>
      <c r="K13" s="13">
        <v>61353</v>
      </c>
      <c r="L13" s="13"/>
      <c r="M13" s="13">
        <v>1312460676</v>
      </c>
      <c r="N13" s="13"/>
      <c r="O13" s="13">
        <v>1058293881</v>
      </c>
      <c r="P13" s="13"/>
      <c r="Q13" s="13">
        <v>254166795</v>
      </c>
    </row>
    <row r="14" spans="1:17">
      <c r="A14" s="1" t="s">
        <v>30</v>
      </c>
      <c r="C14" s="6">
        <v>22353</v>
      </c>
      <c r="D14" s="4"/>
      <c r="E14" s="13">
        <v>1249874980</v>
      </c>
      <c r="F14" s="13"/>
      <c r="G14" s="13">
        <v>1123172820</v>
      </c>
      <c r="H14" s="13"/>
      <c r="I14" s="13">
        <v>126702160</v>
      </c>
      <c r="J14" s="13"/>
      <c r="K14" s="13">
        <v>22353</v>
      </c>
      <c r="L14" s="13"/>
      <c r="M14" s="13">
        <v>1249874980</v>
      </c>
      <c r="N14" s="13"/>
      <c r="O14" s="13">
        <v>1050410934</v>
      </c>
      <c r="P14" s="13"/>
      <c r="Q14" s="13">
        <v>199464046</v>
      </c>
    </row>
    <row r="15" spans="1:17">
      <c r="A15" s="1" t="s">
        <v>15</v>
      </c>
      <c r="C15" s="6">
        <v>238998</v>
      </c>
      <c r="D15" s="4"/>
      <c r="E15" s="13">
        <v>1872098579</v>
      </c>
      <c r="F15" s="13"/>
      <c r="G15" s="13">
        <v>1827717484</v>
      </c>
      <c r="H15" s="13"/>
      <c r="I15" s="13">
        <v>44381095</v>
      </c>
      <c r="J15" s="13"/>
      <c r="K15" s="13">
        <v>238998</v>
      </c>
      <c r="L15" s="13"/>
      <c r="M15" s="13">
        <v>1872098579</v>
      </c>
      <c r="N15" s="13"/>
      <c r="O15" s="13">
        <v>1397669776</v>
      </c>
      <c r="P15" s="13"/>
      <c r="Q15" s="13">
        <v>474428803</v>
      </c>
    </row>
    <row r="16" spans="1:17">
      <c r="A16" s="1" t="s">
        <v>28</v>
      </c>
      <c r="C16" s="6">
        <v>71599</v>
      </c>
      <c r="D16" s="4"/>
      <c r="E16" s="13">
        <v>1540183415</v>
      </c>
      <c r="F16" s="13"/>
      <c r="G16" s="13">
        <v>1337755682</v>
      </c>
      <c r="H16" s="13"/>
      <c r="I16" s="13">
        <v>202427733</v>
      </c>
      <c r="J16" s="13"/>
      <c r="K16" s="13">
        <v>71599</v>
      </c>
      <c r="L16" s="13"/>
      <c r="M16" s="13">
        <v>1540183415</v>
      </c>
      <c r="N16" s="13"/>
      <c r="O16" s="13">
        <v>1289977986</v>
      </c>
      <c r="P16" s="13"/>
      <c r="Q16" s="13">
        <v>250205429</v>
      </c>
    </row>
    <row r="17" spans="1:17">
      <c r="A17" s="1" t="s">
        <v>21</v>
      </c>
      <c r="C17" s="6">
        <v>1275000</v>
      </c>
      <c r="D17" s="4"/>
      <c r="E17" s="13">
        <v>1371341677</v>
      </c>
      <c r="F17" s="13"/>
      <c r="G17" s="13">
        <v>1154613926</v>
      </c>
      <c r="H17" s="13"/>
      <c r="I17" s="13">
        <v>216727751</v>
      </c>
      <c r="J17" s="13"/>
      <c r="K17" s="13">
        <v>1275000</v>
      </c>
      <c r="L17" s="13"/>
      <c r="M17" s="13">
        <v>1371341677</v>
      </c>
      <c r="N17" s="13"/>
      <c r="O17" s="13">
        <v>1374952212</v>
      </c>
      <c r="P17" s="13"/>
      <c r="Q17" s="13">
        <v>-3610534</v>
      </c>
    </row>
    <row r="18" spans="1:17">
      <c r="A18" s="1" t="s">
        <v>17</v>
      </c>
      <c r="C18" s="6">
        <v>60454</v>
      </c>
      <c r="D18" s="4"/>
      <c r="E18" s="13">
        <v>1164627508</v>
      </c>
      <c r="F18" s="13"/>
      <c r="G18" s="13">
        <v>699421085</v>
      </c>
      <c r="H18" s="13"/>
      <c r="I18" s="13">
        <v>465206423</v>
      </c>
      <c r="J18" s="13"/>
      <c r="K18" s="13">
        <v>60454</v>
      </c>
      <c r="L18" s="13"/>
      <c r="M18" s="13">
        <v>1164627508</v>
      </c>
      <c r="N18" s="13"/>
      <c r="O18" s="13">
        <v>585480963</v>
      </c>
      <c r="P18" s="13"/>
      <c r="Q18" s="13">
        <v>579146545</v>
      </c>
    </row>
    <row r="19" spans="1:17">
      <c r="A19" s="1" t="s">
        <v>31</v>
      </c>
      <c r="C19" s="6">
        <v>347442</v>
      </c>
      <c r="D19" s="4"/>
      <c r="E19" s="13">
        <v>1455063695</v>
      </c>
      <c r="F19" s="13"/>
      <c r="G19" s="13">
        <v>1336945541</v>
      </c>
      <c r="H19" s="13"/>
      <c r="I19" s="13">
        <v>118118154</v>
      </c>
      <c r="J19" s="13"/>
      <c r="K19" s="13">
        <v>347442</v>
      </c>
      <c r="L19" s="13"/>
      <c r="M19" s="13">
        <v>1455063695</v>
      </c>
      <c r="N19" s="13"/>
      <c r="O19" s="13">
        <v>1218878327</v>
      </c>
      <c r="P19" s="13"/>
      <c r="Q19" s="13">
        <v>236185368</v>
      </c>
    </row>
    <row r="20" spans="1:17">
      <c r="A20" s="1" t="s">
        <v>22</v>
      </c>
      <c r="C20" s="6">
        <v>123309</v>
      </c>
      <c r="D20" s="4"/>
      <c r="E20" s="13">
        <v>1524836874</v>
      </c>
      <c r="F20" s="13"/>
      <c r="G20" s="13">
        <v>1381880248</v>
      </c>
      <c r="H20" s="13"/>
      <c r="I20" s="13">
        <v>142956626</v>
      </c>
      <c r="J20" s="13"/>
      <c r="K20" s="13">
        <v>123309</v>
      </c>
      <c r="L20" s="13"/>
      <c r="M20" s="13">
        <v>1524836874</v>
      </c>
      <c r="N20" s="13"/>
      <c r="O20" s="13">
        <v>1124503138</v>
      </c>
      <c r="P20" s="13"/>
      <c r="Q20" s="13">
        <v>400333736</v>
      </c>
    </row>
    <row r="21" spans="1:17">
      <c r="A21" s="1" t="s">
        <v>29</v>
      </c>
      <c r="C21" s="6">
        <v>54355</v>
      </c>
      <c r="D21" s="4"/>
      <c r="E21" s="13">
        <v>1787364922</v>
      </c>
      <c r="F21" s="13"/>
      <c r="G21" s="13">
        <v>2039152121</v>
      </c>
      <c r="H21" s="13"/>
      <c r="I21" s="13">
        <v>-251787198</v>
      </c>
      <c r="J21" s="13"/>
      <c r="K21" s="13">
        <v>54355</v>
      </c>
      <c r="L21" s="13"/>
      <c r="M21" s="13">
        <v>1787364922</v>
      </c>
      <c r="N21" s="13"/>
      <c r="O21" s="13">
        <v>1613175335</v>
      </c>
      <c r="P21" s="13"/>
      <c r="Q21" s="13">
        <v>174189587</v>
      </c>
    </row>
    <row r="22" spans="1:17">
      <c r="A22" s="1" t="s">
        <v>26</v>
      </c>
      <c r="C22" s="6">
        <v>26915</v>
      </c>
      <c r="D22" s="4"/>
      <c r="E22" s="13">
        <v>1055479059</v>
      </c>
      <c r="F22" s="13"/>
      <c r="G22" s="13">
        <v>997956119</v>
      </c>
      <c r="H22" s="13"/>
      <c r="I22" s="13">
        <v>57522940</v>
      </c>
      <c r="J22" s="13"/>
      <c r="K22" s="13">
        <v>26915</v>
      </c>
      <c r="L22" s="13"/>
      <c r="M22" s="13">
        <v>1055479059</v>
      </c>
      <c r="N22" s="13"/>
      <c r="O22" s="13">
        <v>768802038</v>
      </c>
      <c r="P22" s="13"/>
      <c r="Q22" s="13">
        <v>286677021</v>
      </c>
    </row>
    <row r="23" spans="1:17">
      <c r="A23" s="1" t="s">
        <v>27</v>
      </c>
      <c r="C23" s="6">
        <v>181906</v>
      </c>
      <c r="D23" s="4"/>
      <c r="E23" s="13">
        <v>950770800</v>
      </c>
      <c r="F23" s="13"/>
      <c r="G23" s="13">
        <v>686592123</v>
      </c>
      <c r="H23" s="13"/>
      <c r="I23" s="13">
        <v>264178677</v>
      </c>
      <c r="J23" s="13"/>
      <c r="K23" s="13">
        <v>181906</v>
      </c>
      <c r="L23" s="13"/>
      <c r="M23" s="13">
        <v>950770800</v>
      </c>
      <c r="N23" s="13"/>
      <c r="O23" s="13">
        <v>645518717</v>
      </c>
      <c r="P23" s="13"/>
      <c r="Q23" s="13">
        <v>305252083</v>
      </c>
    </row>
    <row r="24" spans="1:17">
      <c r="A24" s="1" t="s">
        <v>32</v>
      </c>
      <c r="C24" s="6">
        <v>6960</v>
      </c>
      <c r="D24" s="4"/>
      <c r="E24" s="13">
        <v>151793820</v>
      </c>
      <c r="F24" s="13"/>
      <c r="G24" s="13">
        <v>115540419</v>
      </c>
      <c r="H24" s="13"/>
      <c r="I24" s="13">
        <v>36253401</v>
      </c>
      <c r="J24" s="13"/>
      <c r="K24" s="13">
        <v>6960</v>
      </c>
      <c r="L24" s="13"/>
      <c r="M24" s="13">
        <v>151793820</v>
      </c>
      <c r="N24" s="13"/>
      <c r="O24" s="13">
        <v>95434025</v>
      </c>
      <c r="P24" s="13"/>
      <c r="Q24" s="13">
        <v>56359795</v>
      </c>
    </row>
    <row r="25" spans="1:17">
      <c r="A25" s="1" t="s">
        <v>24</v>
      </c>
      <c r="C25" s="6">
        <v>100863</v>
      </c>
      <c r="D25" s="4"/>
      <c r="E25" s="13">
        <v>1885944493</v>
      </c>
      <c r="F25" s="13"/>
      <c r="G25" s="13">
        <v>1889057040</v>
      </c>
      <c r="H25" s="13"/>
      <c r="I25" s="13">
        <v>-3112546</v>
      </c>
      <c r="J25" s="13"/>
      <c r="K25" s="13">
        <v>100863</v>
      </c>
      <c r="L25" s="13"/>
      <c r="M25" s="13">
        <v>1885944493</v>
      </c>
      <c r="N25" s="13"/>
      <c r="O25" s="13">
        <v>1451246493</v>
      </c>
      <c r="P25" s="13"/>
      <c r="Q25" s="13">
        <v>434698000</v>
      </c>
    </row>
    <row r="26" spans="1:17">
      <c r="A26" s="1" t="s">
        <v>43</v>
      </c>
      <c r="C26" s="6">
        <v>8805</v>
      </c>
      <c r="D26" s="4"/>
      <c r="E26" s="13">
        <v>8723909354</v>
      </c>
      <c r="F26" s="13"/>
      <c r="G26" s="13">
        <v>8554795962</v>
      </c>
      <c r="H26" s="13"/>
      <c r="I26" s="13">
        <v>169113392</v>
      </c>
      <c r="J26" s="13"/>
      <c r="K26" s="13">
        <v>8805</v>
      </c>
      <c r="L26" s="13"/>
      <c r="M26" s="13">
        <v>8723909354</v>
      </c>
      <c r="N26" s="13"/>
      <c r="O26" s="13">
        <v>7473143224</v>
      </c>
      <c r="P26" s="13"/>
      <c r="Q26" s="13">
        <v>1250766130</v>
      </c>
    </row>
    <row r="27" spans="1:17">
      <c r="A27" s="1" t="s">
        <v>47</v>
      </c>
      <c r="C27" s="6">
        <v>7900</v>
      </c>
      <c r="D27" s="4"/>
      <c r="E27" s="13">
        <v>7669509649</v>
      </c>
      <c r="F27" s="13"/>
      <c r="G27" s="13">
        <v>7663111809</v>
      </c>
      <c r="H27" s="13"/>
      <c r="I27" s="13">
        <v>6397840</v>
      </c>
      <c r="J27" s="13"/>
      <c r="K27" s="13">
        <v>7900</v>
      </c>
      <c r="L27" s="13"/>
      <c r="M27" s="13">
        <v>7669509649</v>
      </c>
      <c r="N27" s="13"/>
      <c r="O27" s="13">
        <v>7674897821</v>
      </c>
      <c r="P27" s="13"/>
      <c r="Q27" s="13">
        <v>-5388171</v>
      </c>
    </row>
    <row r="28" spans="1:17" ht="24.75" thickBot="1">
      <c r="C28" s="4"/>
      <c r="D28" s="4"/>
      <c r="E28" s="8">
        <f>SUM(E8:E27)</f>
        <v>48833528639</v>
      </c>
      <c r="F28" s="4"/>
      <c r="G28" s="8">
        <f>SUM(G8:G27)</f>
        <v>46393835373</v>
      </c>
      <c r="H28" s="4"/>
      <c r="I28" s="8">
        <f>SUM(I8:I27)</f>
        <v>2439693269</v>
      </c>
      <c r="J28" s="4"/>
      <c r="K28" s="4"/>
      <c r="L28" s="4"/>
      <c r="M28" s="8">
        <f>SUM(M8:M27)</f>
        <v>48833528639</v>
      </c>
      <c r="N28" s="4"/>
      <c r="O28" s="8">
        <f>SUM(O8:O27)</f>
        <v>43159833992</v>
      </c>
      <c r="P28" s="4"/>
      <c r="Q28" s="8">
        <f>SUM(Q8:Q27)</f>
        <v>5673694650</v>
      </c>
    </row>
    <row r="29" spans="1:17" ht="24.75" thickTop="1">
      <c r="C29" s="4"/>
      <c r="D29" s="4"/>
      <c r="E29" s="4"/>
      <c r="F29" s="4"/>
      <c r="G29" s="4"/>
      <c r="H29" s="4"/>
      <c r="I29" s="6"/>
      <c r="J29" s="6"/>
      <c r="K29" s="6"/>
      <c r="L29" s="6"/>
      <c r="M29" s="6"/>
      <c r="N29" s="6"/>
      <c r="O29" s="6"/>
      <c r="P29" s="6"/>
      <c r="Q29" s="6"/>
    </row>
    <row r="30" spans="1:17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C31" s="4"/>
      <c r="D31" s="4"/>
      <c r="E31" s="4"/>
      <c r="F31" s="4"/>
      <c r="G31" s="4"/>
      <c r="H31" s="4"/>
      <c r="I31" s="6"/>
      <c r="J31" s="6"/>
      <c r="K31" s="6"/>
      <c r="L31" s="6"/>
      <c r="M31" s="6"/>
      <c r="N31" s="6"/>
      <c r="O31" s="6"/>
      <c r="P31" s="6"/>
      <c r="Q31" s="6"/>
    </row>
    <row r="32" spans="1:17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3:17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5"/>
  <sheetViews>
    <sheetView rightToLeft="1" workbookViewId="0">
      <selection activeCell="Q42" sqref="I42:Q47"/>
    </sheetView>
  </sheetViews>
  <sheetFormatPr defaultRowHeight="24"/>
  <cols>
    <col min="1" max="1" width="37.8554687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5" style="1" bestFit="1" customWidth="1"/>
    <col min="6" max="6" width="1" style="1" customWidth="1"/>
    <col min="7" max="7" width="14.710937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69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71</v>
      </c>
      <c r="D6" s="20" t="s">
        <v>71</v>
      </c>
      <c r="E6" s="20" t="s">
        <v>71</v>
      </c>
      <c r="F6" s="20" t="s">
        <v>71</v>
      </c>
      <c r="G6" s="20" t="s">
        <v>71</v>
      </c>
      <c r="H6" s="20" t="s">
        <v>71</v>
      </c>
      <c r="I6" s="20" t="s">
        <v>71</v>
      </c>
      <c r="K6" s="20" t="s">
        <v>72</v>
      </c>
      <c r="L6" s="20" t="s">
        <v>72</v>
      </c>
      <c r="M6" s="20" t="s">
        <v>72</v>
      </c>
      <c r="N6" s="20" t="s">
        <v>72</v>
      </c>
      <c r="O6" s="20" t="s">
        <v>72</v>
      </c>
      <c r="P6" s="20" t="s">
        <v>72</v>
      </c>
      <c r="Q6" s="20" t="s">
        <v>72</v>
      </c>
    </row>
    <row r="7" spans="1:17" ht="24.75">
      <c r="A7" s="20" t="s">
        <v>3</v>
      </c>
      <c r="C7" s="20" t="s">
        <v>7</v>
      </c>
      <c r="E7" s="20" t="s">
        <v>105</v>
      </c>
      <c r="G7" s="20" t="s">
        <v>106</v>
      </c>
      <c r="I7" s="20" t="s">
        <v>108</v>
      </c>
      <c r="K7" s="20" t="s">
        <v>7</v>
      </c>
      <c r="M7" s="20" t="s">
        <v>105</v>
      </c>
      <c r="O7" s="20" t="s">
        <v>106</v>
      </c>
      <c r="Q7" s="20" t="s">
        <v>108</v>
      </c>
    </row>
    <row r="8" spans="1:17">
      <c r="A8" s="1" t="s">
        <v>23</v>
      </c>
      <c r="C8" s="13">
        <v>216052</v>
      </c>
      <c r="D8" s="13"/>
      <c r="E8" s="13">
        <v>1077268550</v>
      </c>
      <c r="F8" s="13"/>
      <c r="G8" s="13">
        <v>898270121</v>
      </c>
      <c r="H8" s="13"/>
      <c r="I8" s="13">
        <v>178998429</v>
      </c>
      <c r="J8" s="13"/>
      <c r="K8" s="13">
        <v>292499</v>
      </c>
      <c r="L8" s="13"/>
      <c r="M8" s="13">
        <v>1387072028</v>
      </c>
      <c r="N8" s="13"/>
      <c r="O8" s="13">
        <v>1216026463</v>
      </c>
      <c r="P8" s="13"/>
      <c r="Q8" s="13">
        <v>171045565</v>
      </c>
    </row>
    <row r="9" spans="1:17">
      <c r="A9" s="1" t="s">
        <v>27</v>
      </c>
      <c r="C9" s="13">
        <v>43734</v>
      </c>
      <c r="D9" s="13"/>
      <c r="E9" s="13">
        <v>228759062</v>
      </c>
      <c r="F9" s="13"/>
      <c r="G9" s="13">
        <v>155196176</v>
      </c>
      <c r="H9" s="13"/>
      <c r="I9" s="13">
        <v>73562886</v>
      </c>
      <c r="J9" s="13"/>
      <c r="K9" s="13">
        <v>193553</v>
      </c>
      <c r="L9" s="13"/>
      <c r="M9" s="13">
        <v>769409323</v>
      </c>
      <c r="N9" s="13"/>
      <c r="O9" s="13">
        <v>686849715</v>
      </c>
      <c r="P9" s="13"/>
      <c r="Q9" s="13">
        <v>82559608</v>
      </c>
    </row>
    <row r="10" spans="1:17">
      <c r="A10" s="1" t="s">
        <v>28</v>
      </c>
      <c r="C10" s="13">
        <v>13401</v>
      </c>
      <c r="D10" s="13"/>
      <c r="E10" s="13">
        <v>285075056</v>
      </c>
      <c r="F10" s="13"/>
      <c r="G10" s="13">
        <v>241441850</v>
      </c>
      <c r="H10" s="13"/>
      <c r="I10" s="13">
        <v>43633206</v>
      </c>
      <c r="J10" s="13"/>
      <c r="K10" s="13">
        <v>28401</v>
      </c>
      <c r="L10" s="13"/>
      <c r="M10" s="13">
        <v>545118537</v>
      </c>
      <c r="N10" s="13"/>
      <c r="O10" s="13">
        <v>511692409</v>
      </c>
      <c r="P10" s="13"/>
      <c r="Q10" s="13">
        <v>33426128</v>
      </c>
    </row>
    <row r="11" spans="1:17">
      <c r="A11" s="1" t="s">
        <v>17</v>
      </c>
      <c r="C11" s="13">
        <v>28587</v>
      </c>
      <c r="D11" s="13"/>
      <c r="E11" s="13">
        <v>543047111</v>
      </c>
      <c r="F11" s="13"/>
      <c r="G11" s="13">
        <v>276857517</v>
      </c>
      <c r="H11" s="13"/>
      <c r="I11" s="13">
        <v>266189594</v>
      </c>
      <c r="J11" s="13"/>
      <c r="K11" s="13">
        <v>44300</v>
      </c>
      <c r="L11" s="13"/>
      <c r="M11" s="13">
        <v>696982634</v>
      </c>
      <c r="N11" s="13"/>
      <c r="O11" s="13">
        <v>429033757</v>
      </c>
      <c r="P11" s="13"/>
      <c r="Q11" s="13">
        <v>267948877</v>
      </c>
    </row>
    <row r="12" spans="1:17">
      <c r="A12" s="1" t="s">
        <v>15</v>
      </c>
      <c r="C12" s="13">
        <v>94569</v>
      </c>
      <c r="D12" s="13"/>
      <c r="E12" s="13">
        <v>748290270</v>
      </c>
      <c r="F12" s="13"/>
      <c r="G12" s="13">
        <v>553043260</v>
      </c>
      <c r="H12" s="13"/>
      <c r="I12" s="13">
        <v>195247010</v>
      </c>
      <c r="J12" s="13"/>
      <c r="K12" s="13">
        <v>545664</v>
      </c>
      <c r="L12" s="13"/>
      <c r="M12" s="13">
        <v>3796142543</v>
      </c>
      <c r="N12" s="13"/>
      <c r="O12" s="13">
        <v>2983522262</v>
      </c>
      <c r="P12" s="13"/>
      <c r="Q12" s="13">
        <v>812620281</v>
      </c>
    </row>
    <row r="13" spans="1:17">
      <c r="A13" s="1" t="s">
        <v>24</v>
      </c>
      <c r="C13" s="13">
        <v>36532</v>
      </c>
      <c r="D13" s="13"/>
      <c r="E13" s="13">
        <v>681988861</v>
      </c>
      <c r="F13" s="13"/>
      <c r="G13" s="13">
        <v>525633155</v>
      </c>
      <c r="H13" s="13"/>
      <c r="I13" s="13">
        <v>156355706</v>
      </c>
      <c r="J13" s="13"/>
      <c r="K13" s="13">
        <v>95290</v>
      </c>
      <c r="L13" s="13"/>
      <c r="M13" s="13">
        <v>1551636412</v>
      </c>
      <c r="N13" s="13"/>
      <c r="O13" s="13">
        <v>1371666277</v>
      </c>
      <c r="P13" s="13"/>
      <c r="Q13" s="13">
        <v>179970135</v>
      </c>
    </row>
    <row r="14" spans="1:17">
      <c r="A14" s="1" t="s">
        <v>22</v>
      </c>
      <c r="C14" s="13">
        <v>74940</v>
      </c>
      <c r="D14" s="13"/>
      <c r="E14" s="13">
        <v>926929766</v>
      </c>
      <c r="F14" s="13"/>
      <c r="G14" s="13">
        <v>683407257</v>
      </c>
      <c r="H14" s="13"/>
      <c r="I14" s="13">
        <v>243522509</v>
      </c>
      <c r="J14" s="13"/>
      <c r="K14" s="13">
        <v>154878</v>
      </c>
      <c r="L14" s="13"/>
      <c r="M14" s="13">
        <v>1731098583</v>
      </c>
      <c r="N14" s="13"/>
      <c r="O14" s="13">
        <v>1424574005</v>
      </c>
      <c r="P14" s="13"/>
      <c r="Q14" s="13">
        <v>306524578</v>
      </c>
    </row>
    <row r="15" spans="1:17">
      <c r="A15" s="1" t="s">
        <v>19</v>
      </c>
      <c r="C15" s="13">
        <v>2911</v>
      </c>
      <c r="D15" s="13"/>
      <c r="E15" s="13">
        <v>141645617</v>
      </c>
      <c r="F15" s="13"/>
      <c r="G15" s="13">
        <v>115436737</v>
      </c>
      <c r="H15" s="13"/>
      <c r="I15" s="13">
        <v>26208880</v>
      </c>
      <c r="J15" s="13"/>
      <c r="K15" s="13">
        <v>9580</v>
      </c>
      <c r="L15" s="13"/>
      <c r="M15" s="13">
        <v>406008899</v>
      </c>
      <c r="N15" s="13"/>
      <c r="O15" s="13">
        <v>379898297</v>
      </c>
      <c r="P15" s="13"/>
      <c r="Q15" s="13">
        <v>26110602</v>
      </c>
    </row>
    <row r="16" spans="1:17">
      <c r="A16" s="1" t="s">
        <v>20</v>
      </c>
      <c r="C16" s="13">
        <v>6583</v>
      </c>
      <c r="D16" s="13"/>
      <c r="E16" s="13">
        <v>254681977</v>
      </c>
      <c r="F16" s="13"/>
      <c r="G16" s="13">
        <v>207163199</v>
      </c>
      <c r="H16" s="13"/>
      <c r="I16" s="13">
        <v>47518778</v>
      </c>
      <c r="J16" s="13"/>
      <c r="K16" s="13">
        <v>12021</v>
      </c>
      <c r="L16" s="13"/>
      <c r="M16" s="13">
        <v>439284721</v>
      </c>
      <c r="N16" s="13"/>
      <c r="O16" s="13">
        <v>378293911</v>
      </c>
      <c r="P16" s="13"/>
      <c r="Q16" s="13">
        <v>60990810</v>
      </c>
    </row>
    <row r="17" spans="1:17">
      <c r="A17" s="1" t="s">
        <v>18</v>
      </c>
      <c r="C17" s="13">
        <v>16769</v>
      </c>
      <c r="D17" s="13"/>
      <c r="E17" s="13">
        <v>533415187</v>
      </c>
      <c r="F17" s="13"/>
      <c r="G17" s="13">
        <v>479726980</v>
      </c>
      <c r="H17" s="13"/>
      <c r="I17" s="13">
        <v>53688207</v>
      </c>
      <c r="J17" s="13"/>
      <c r="K17" s="13">
        <v>38072</v>
      </c>
      <c r="L17" s="13"/>
      <c r="M17" s="13">
        <v>1123824881</v>
      </c>
      <c r="N17" s="13"/>
      <c r="O17" s="13">
        <v>1084364045</v>
      </c>
      <c r="P17" s="13"/>
      <c r="Q17" s="13">
        <v>39460836</v>
      </c>
    </row>
    <row r="18" spans="1:17">
      <c r="A18" s="1" t="s">
        <v>91</v>
      </c>
      <c r="C18" s="13">
        <v>0</v>
      </c>
      <c r="D18" s="13"/>
      <c r="E18" s="13">
        <v>0</v>
      </c>
      <c r="F18" s="13"/>
      <c r="G18" s="13">
        <v>0</v>
      </c>
      <c r="H18" s="13"/>
      <c r="I18" s="13">
        <v>0</v>
      </c>
      <c r="J18" s="13"/>
      <c r="K18" s="13">
        <v>300000</v>
      </c>
      <c r="L18" s="13"/>
      <c r="M18" s="13">
        <v>1399397074</v>
      </c>
      <c r="N18" s="13"/>
      <c r="O18" s="13">
        <v>2067072947</v>
      </c>
      <c r="P18" s="13"/>
      <c r="Q18" s="13">
        <v>-667675873</v>
      </c>
    </row>
    <row r="19" spans="1:17">
      <c r="A19" s="1" t="s">
        <v>16</v>
      </c>
      <c r="C19" s="13">
        <v>0</v>
      </c>
      <c r="D19" s="13"/>
      <c r="E19" s="13">
        <v>0</v>
      </c>
      <c r="F19" s="13"/>
      <c r="G19" s="13">
        <v>0</v>
      </c>
      <c r="H19" s="13"/>
      <c r="I19" s="13">
        <v>0</v>
      </c>
      <c r="J19" s="13"/>
      <c r="K19" s="13">
        <v>26095</v>
      </c>
      <c r="L19" s="13"/>
      <c r="M19" s="13">
        <v>588090268</v>
      </c>
      <c r="N19" s="13"/>
      <c r="O19" s="13">
        <v>340126181</v>
      </c>
      <c r="P19" s="13"/>
      <c r="Q19" s="13">
        <v>247964087</v>
      </c>
    </row>
    <row r="20" spans="1:17">
      <c r="A20" s="1" t="s">
        <v>109</v>
      </c>
      <c r="C20" s="13">
        <v>0</v>
      </c>
      <c r="D20" s="13"/>
      <c r="E20" s="13">
        <v>0</v>
      </c>
      <c r="F20" s="13"/>
      <c r="G20" s="13">
        <v>0</v>
      </c>
      <c r="H20" s="13"/>
      <c r="I20" s="13">
        <v>0</v>
      </c>
      <c r="J20" s="13"/>
      <c r="K20" s="13">
        <v>39104</v>
      </c>
      <c r="L20" s="13"/>
      <c r="M20" s="13">
        <v>1103314381</v>
      </c>
      <c r="N20" s="13"/>
      <c r="O20" s="13">
        <v>929929829</v>
      </c>
      <c r="P20" s="13"/>
      <c r="Q20" s="13">
        <v>173384552</v>
      </c>
    </row>
    <row r="21" spans="1:17">
      <c r="A21" s="1" t="s">
        <v>110</v>
      </c>
      <c r="C21" s="13">
        <v>0</v>
      </c>
      <c r="D21" s="13"/>
      <c r="E21" s="13">
        <v>0</v>
      </c>
      <c r="F21" s="13"/>
      <c r="G21" s="13">
        <v>0</v>
      </c>
      <c r="H21" s="13"/>
      <c r="I21" s="13">
        <v>0</v>
      </c>
      <c r="J21" s="13"/>
      <c r="K21" s="13">
        <v>163</v>
      </c>
      <c r="L21" s="13"/>
      <c r="M21" s="13">
        <v>11901153</v>
      </c>
      <c r="N21" s="13"/>
      <c r="O21" s="13">
        <v>11896482</v>
      </c>
      <c r="P21" s="13"/>
      <c r="Q21" s="13">
        <v>4671</v>
      </c>
    </row>
    <row r="22" spans="1:17">
      <c r="A22" s="1" t="s">
        <v>111</v>
      </c>
      <c r="C22" s="13">
        <v>0</v>
      </c>
      <c r="D22" s="13"/>
      <c r="E22" s="13">
        <v>0</v>
      </c>
      <c r="F22" s="13"/>
      <c r="G22" s="13">
        <v>0</v>
      </c>
      <c r="H22" s="13"/>
      <c r="I22" s="13">
        <v>0</v>
      </c>
      <c r="J22" s="13"/>
      <c r="K22" s="13">
        <v>100712</v>
      </c>
      <c r="L22" s="13"/>
      <c r="M22" s="13">
        <v>318350632</v>
      </c>
      <c r="N22" s="13"/>
      <c r="O22" s="13">
        <v>318350632</v>
      </c>
      <c r="P22" s="13"/>
      <c r="Q22" s="13">
        <v>0</v>
      </c>
    </row>
    <row r="23" spans="1:17">
      <c r="A23" s="1" t="s">
        <v>25</v>
      </c>
      <c r="C23" s="13">
        <v>0</v>
      </c>
      <c r="D23" s="13"/>
      <c r="E23" s="13">
        <v>0</v>
      </c>
      <c r="F23" s="13"/>
      <c r="G23" s="13">
        <v>0</v>
      </c>
      <c r="H23" s="13"/>
      <c r="I23" s="13">
        <v>0</v>
      </c>
      <c r="J23" s="13"/>
      <c r="K23" s="13">
        <v>10827</v>
      </c>
      <c r="L23" s="13"/>
      <c r="M23" s="13">
        <v>190497664</v>
      </c>
      <c r="N23" s="13"/>
      <c r="O23" s="13">
        <v>186757744</v>
      </c>
      <c r="P23" s="13"/>
      <c r="Q23" s="13">
        <v>3739920</v>
      </c>
    </row>
    <row r="24" spans="1:17">
      <c r="A24" s="1" t="s">
        <v>112</v>
      </c>
      <c r="C24" s="13">
        <v>0</v>
      </c>
      <c r="D24" s="13"/>
      <c r="E24" s="13">
        <v>0</v>
      </c>
      <c r="F24" s="13"/>
      <c r="G24" s="13">
        <v>0</v>
      </c>
      <c r="H24" s="13"/>
      <c r="I24" s="13">
        <v>0</v>
      </c>
      <c r="J24" s="13"/>
      <c r="K24" s="13">
        <v>24682</v>
      </c>
      <c r="L24" s="13"/>
      <c r="M24" s="13">
        <v>1214444830</v>
      </c>
      <c r="N24" s="13"/>
      <c r="O24" s="13">
        <v>1095497595</v>
      </c>
      <c r="P24" s="13"/>
      <c r="Q24" s="13">
        <v>118947235</v>
      </c>
    </row>
    <row r="25" spans="1:17">
      <c r="A25" s="1" t="s">
        <v>29</v>
      </c>
      <c r="C25" s="13">
        <v>0</v>
      </c>
      <c r="D25" s="13"/>
      <c r="E25" s="13">
        <v>0</v>
      </c>
      <c r="F25" s="13"/>
      <c r="G25" s="13">
        <v>0</v>
      </c>
      <c r="H25" s="13"/>
      <c r="I25" s="13">
        <v>0</v>
      </c>
      <c r="J25" s="13"/>
      <c r="K25" s="13">
        <v>48718</v>
      </c>
      <c r="L25" s="13"/>
      <c r="M25" s="13">
        <v>1533022355</v>
      </c>
      <c r="N25" s="13"/>
      <c r="O25" s="13">
        <v>1415238028</v>
      </c>
      <c r="P25" s="13"/>
      <c r="Q25" s="13">
        <v>117784327</v>
      </c>
    </row>
    <row r="26" spans="1:17">
      <c r="A26" s="1" t="s">
        <v>113</v>
      </c>
      <c r="C26" s="13">
        <v>0</v>
      </c>
      <c r="D26" s="13"/>
      <c r="E26" s="13">
        <v>0</v>
      </c>
      <c r="F26" s="13"/>
      <c r="G26" s="13">
        <v>0</v>
      </c>
      <c r="H26" s="13"/>
      <c r="I26" s="13">
        <v>0</v>
      </c>
      <c r="J26" s="13"/>
      <c r="K26" s="13">
        <v>11853</v>
      </c>
      <c r="L26" s="13"/>
      <c r="M26" s="13">
        <v>311156812</v>
      </c>
      <c r="N26" s="13"/>
      <c r="O26" s="13">
        <v>296159058</v>
      </c>
      <c r="P26" s="13"/>
      <c r="Q26" s="13">
        <v>14997754</v>
      </c>
    </row>
    <row r="27" spans="1:17">
      <c r="A27" s="1" t="s">
        <v>93</v>
      </c>
      <c r="C27" s="13">
        <v>0</v>
      </c>
      <c r="D27" s="13"/>
      <c r="E27" s="13">
        <v>0</v>
      </c>
      <c r="F27" s="13"/>
      <c r="G27" s="13">
        <v>0</v>
      </c>
      <c r="H27" s="13"/>
      <c r="I27" s="13">
        <v>0</v>
      </c>
      <c r="J27" s="13"/>
      <c r="K27" s="13">
        <v>50000</v>
      </c>
      <c r="L27" s="13"/>
      <c r="M27" s="13">
        <v>1378632270</v>
      </c>
      <c r="N27" s="13"/>
      <c r="O27" s="13">
        <v>1376275992</v>
      </c>
      <c r="P27" s="13"/>
      <c r="Q27" s="13">
        <v>2356278</v>
      </c>
    </row>
    <row r="28" spans="1:17">
      <c r="A28" s="1" t="s">
        <v>114</v>
      </c>
      <c r="C28" s="13">
        <v>0</v>
      </c>
      <c r="D28" s="13"/>
      <c r="E28" s="13">
        <v>0</v>
      </c>
      <c r="F28" s="13"/>
      <c r="G28" s="13">
        <v>0</v>
      </c>
      <c r="H28" s="13"/>
      <c r="I28" s="13">
        <v>0</v>
      </c>
      <c r="J28" s="13"/>
      <c r="K28" s="13">
        <v>6960</v>
      </c>
      <c r="L28" s="13"/>
      <c r="M28" s="13">
        <v>88474025</v>
      </c>
      <c r="N28" s="13"/>
      <c r="O28" s="13">
        <v>88474025</v>
      </c>
      <c r="P28" s="13"/>
      <c r="Q28" s="13">
        <v>0</v>
      </c>
    </row>
    <row r="29" spans="1:17">
      <c r="A29" s="1" t="s">
        <v>85</v>
      </c>
      <c r="C29" s="13">
        <v>0</v>
      </c>
      <c r="D29" s="13"/>
      <c r="E29" s="13">
        <v>0</v>
      </c>
      <c r="F29" s="13"/>
      <c r="G29" s="13">
        <v>0</v>
      </c>
      <c r="H29" s="13"/>
      <c r="I29" s="13">
        <v>0</v>
      </c>
      <c r="J29" s="13"/>
      <c r="K29" s="13">
        <v>27657</v>
      </c>
      <c r="L29" s="13"/>
      <c r="M29" s="13">
        <v>824773228</v>
      </c>
      <c r="N29" s="13"/>
      <c r="O29" s="13">
        <v>718733847</v>
      </c>
      <c r="P29" s="13"/>
      <c r="Q29" s="13">
        <v>106039381</v>
      </c>
    </row>
    <row r="30" spans="1:17">
      <c r="A30" s="1" t="s">
        <v>88</v>
      </c>
      <c r="C30" s="13">
        <v>0</v>
      </c>
      <c r="D30" s="13"/>
      <c r="E30" s="13">
        <v>0</v>
      </c>
      <c r="F30" s="13"/>
      <c r="G30" s="13">
        <v>0</v>
      </c>
      <c r="H30" s="13"/>
      <c r="I30" s="13">
        <v>0</v>
      </c>
      <c r="J30" s="13"/>
      <c r="K30" s="13">
        <v>386277</v>
      </c>
      <c r="L30" s="13"/>
      <c r="M30" s="13">
        <v>2925062950</v>
      </c>
      <c r="N30" s="13"/>
      <c r="O30" s="13">
        <v>3127522029</v>
      </c>
      <c r="P30" s="13"/>
      <c r="Q30" s="13">
        <v>-202459079</v>
      </c>
    </row>
    <row r="31" spans="1:17">
      <c r="A31" s="1" t="s">
        <v>115</v>
      </c>
      <c r="C31" s="13">
        <v>0</v>
      </c>
      <c r="D31" s="13"/>
      <c r="E31" s="13">
        <v>0</v>
      </c>
      <c r="F31" s="13"/>
      <c r="G31" s="13">
        <v>0</v>
      </c>
      <c r="H31" s="13"/>
      <c r="I31" s="13">
        <v>0</v>
      </c>
      <c r="J31" s="13"/>
      <c r="K31" s="13">
        <v>130801</v>
      </c>
      <c r="L31" s="13"/>
      <c r="M31" s="13">
        <v>1622251429</v>
      </c>
      <c r="N31" s="13"/>
      <c r="O31" s="13">
        <v>1397825127</v>
      </c>
      <c r="P31" s="13"/>
      <c r="Q31" s="13">
        <v>224426302</v>
      </c>
    </row>
    <row r="32" spans="1:17">
      <c r="A32" s="1" t="s">
        <v>103</v>
      </c>
      <c r="C32" s="13">
        <v>0</v>
      </c>
      <c r="D32" s="13"/>
      <c r="E32" s="13">
        <v>0</v>
      </c>
      <c r="F32" s="13"/>
      <c r="G32" s="13">
        <v>0</v>
      </c>
      <c r="H32" s="13"/>
      <c r="I32" s="13">
        <v>0</v>
      </c>
      <c r="J32" s="13"/>
      <c r="K32" s="13">
        <v>400000</v>
      </c>
      <c r="L32" s="13"/>
      <c r="M32" s="13">
        <v>7910813258</v>
      </c>
      <c r="N32" s="13"/>
      <c r="O32" s="13">
        <v>6886247034</v>
      </c>
      <c r="P32" s="13"/>
      <c r="Q32" s="13">
        <v>1024566224</v>
      </c>
    </row>
    <row r="33" spans="1:17">
      <c r="A33" s="1" t="s">
        <v>21</v>
      </c>
      <c r="C33" s="13">
        <v>0</v>
      </c>
      <c r="D33" s="13"/>
      <c r="E33" s="13">
        <v>0</v>
      </c>
      <c r="F33" s="13"/>
      <c r="G33" s="13">
        <v>0</v>
      </c>
      <c r="H33" s="13"/>
      <c r="I33" s="13">
        <v>0</v>
      </c>
      <c r="J33" s="13"/>
      <c r="K33" s="13">
        <v>646875</v>
      </c>
      <c r="L33" s="13"/>
      <c r="M33" s="13">
        <v>607044605</v>
      </c>
      <c r="N33" s="13"/>
      <c r="O33" s="13">
        <v>697586048</v>
      </c>
      <c r="P33" s="13"/>
      <c r="Q33" s="13">
        <v>-90541443</v>
      </c>
    </row>
    <row r="34" spans="1:17">
      <c r="A34" s="1" t="s">
        <v>116</v>
      </c>
      <c r="C34" s="13">
        <v>0</v>
      </c>
      <c r="D34" s="13"/>
      <c r="E34" s="13">
        <v>0</v>
      </c>
      <c r="F34" s="13"/>
      <c r="G34" s="13">
        <v>0</v>
      </c>
      <c r="H34" s="13"/>
      <c r="I34" s="13">
        <v>0</v>
      </c>
      <c r="J34" s="13"/>
      <c r="K34" s="13">
        <v>120190</v>
      </c>
      <c r="L34" s="13"/>
      <c r="M34" s="13">
        <v>686980503</v>
      </c>
      <c r="N34" s="13"/>
      <c r="O34" s="13">
        <v>588533207</v>
      </c>
      <c r="P34" s="13"/>
      <c r="Q34" s="13">
        <v>98447296</v>
      </c>
    </row>
    <row r="35" spans="1:17">
      <c r="A35" s="1" t="s">
        <v>117</v>
      </c>
      <c r="C35" s="13">
        <v>0</v>
      </c>
      <c r="D35" s="13"/>
      <c r="E35" s="13">
        <v>0</v>
      </c>
      <c r="F35" s="13"/>
      <c r="G35" s="13">
        <v>0</v>
      </c>
      <c r="H35" s="13"/>
      <c r="I35" s="13">
        <v>0</v>
      </c>
      <c r="J35" s="13"/>
      <c r="K35" s="13">
        <v>74042</v>
      </c>
      <c r="L35" s="13"/>
      <c r="M35" s="13">
        <v>1148182625</v>
      </c>
      <c r="N35" s="13"/>
      <c r="O35" s="13">
        <v>1028976536</v>
      </c>
      <c r="P35" s="13"/>
      <c r="Q35" s="13">
        <v>119206089</v>
      </c>
    </row>
    <row r="36" spans="1:17">
      <c r="A36" s="1" t="s">
        <v>118</v>
      </c>
      <c r="C36" s="13">
        <v>0</v>
      </c>
      <c r="D36" s="13"/>
      <c r="E36" s="13">
        <v>0</v>
      </c>
      <c r="F36" s="13"/>
      <c r="G36" s="13">
        <v>0</v>
      </c>
      <c r="H36" s="13"/>
      <c r="I36" s="13">
        <v>0</v>
      </c>
      <c r="J36" s="13"/>
      <c r="K36" s="13">
        <v>13047</v>
      </c>
      <c r="L36" s="13"/>
      <c r="M36" s="13">
        <v>215470753</v>
      </c>
      <c r="N36" s="13"/>
      <c r="O36" s="13">
        <v>155298441</v>
      </c>
      <c r="P36" s="13"/>
      <c r="Q36" s="13">
        <v>60172312</v>
      </c>
    </row>
    <row r="37" spans="1:17">
      <c r="A37" s="1" t="s">
        <v>26</v>
      </c>
      <c r="C37" s="13">
        <v>0</v>
      </c>
      <c r="D37" s="13"/>
      <c r="E37" s="13">
        <v>0</v>
      </c>
      <c r="F37" s="13"/>
      <c r="G37" s="13">
        <v>0</v>
      </c>
      <c r="H37" s="13"/>
      <c r="I37" s="13">
        <v>0</v>
      </c>
      <c r="J37" s="13"/>
      <c r="K37" s="13">
        <v>4750</v>
      </c>
      <c r="L37" s="13"/>
      <c r="M37" s="13">
        <v>161427761</v>
      </c>
      <c r="N37" s="13"/>
      <c r="O37" s="13">
        <v>135679349</v>
      </c>
      <c r="P37" s="13"/>
      <c r="Q37" s="13">
        <v>25748412</v>
      </c>
    </row>
    <row r="38" spans="1:17">
      <c r="A38" s="1" t="s">
        <v>101</v>
      </c>
      <c r="C38" s="13">
        <v>0</v>
      </c>
      <c r="D38" s="13"/>
      <c r="E38" s="13">
        <v>0</v>
      </c>
      <c r="F38" s="13"/>
      <c r="G38" s="13">
        <v>0</v>
      </c>
      <c r="H38" s="13"/>
      <c r="I38" s="13">
        <v>0</v>
      </c>
      <c r="J38" s="13"/>
      <c r="K38" s="13">
        <v>700000</v>
      </c>
      <c r="L38" s="13"/>
      <c r="M38" s="13">
        <v>5663367395</v>
      </c>
      <c r="N38" s="13"/>
      <c r="O38" s="13">
        <v>4063686480</v>
      </c>
      <c r="P38" s="13"/>
      <c r="Q38" s="13">
        <v>1599680915</v>
      </c>
    </row>
    <row r="39" spans="1:17">
      <c r="A39" s="1" t="s">
        <v>97</v>
      </c>
      <c r="C39" s="13">
        <v>0</v>
      </c>
      <c r="D39" s="13"/>
      <c r="E39" s="13">
        <v>0</v>
      </c>
      <c r="F39" s="13"/>
      <c r="G39" s="13">
        <v>0</v>
      </c>
      <c r="H39" s="13"/>
      <c r="I39" s="13">
        <v>0</v>
      </c>
      <c r="J39" s="13"/>
      <c r="K39" s="13">
        <v>27423</v>
      </c>
      <c r="L39" s="13"/>
      <c r="M39" s="13">
        <v>1341172472</v>
      </c>
      <c r="N39" s="13"/>
      <c r="O39" s="13">
        <v>1374765446</v>
      </c>
      <c r="P39" s="13"/>
      <c r="Q39" s="13">
        <v>-33592974</v>
      </c>
    </row>
    <row r="40" spans="1:17">
      <c r="A40" s="1" t="s">
        <v>43</v>
      </c>
      <c r="C40" s="13">
        <v>0</v>
      </c>
      <c r="D40" s="13"/>
      <c r="E40" s="13">
        <v>0</v>
      </c>
      <c r="F40" s="13"/>
      <c r="G40" s="13">
        <v>0</v>
      </c>
      <c r="H40" s="13"/>
      <c r="I40" s="13">
        <v>0</v>
      </c>
      <c r="J40" s="13"/>
      <c r="K40" s="13">
        <v>14021</v>
      </c>
      <c r="L40" s="13"/>
      <c r="M40" s="13">
        <v>12861321176</v>
      </c>
      <c r="N40" s="13"/>
      <c r="O40" s="13">
        <v>11866804321</v>
      </c>
      <c r="P40" s="13"/>
      <c r="Q40" s="13">
        <v>994516855</v>
      </c>
    </row>
    <row r="41" spans="1:17" ht="24.75" thickBot="1">
      <c r="C41" s="13"/>
      <c r="D41" s="13"/>
      <c r="E41" s="14">
        <f>SUM(E8:E40)</f>
        <v>5421101457</v>
      </c>
      <c r="F41" s="13"/>
      <c r="G41" s="14">
        <f>SUM(G8:G40)</f>
        <v>4136176252</v>
      </c>
      <c r="H41" s="13"/>
      <c r="I41" s="14">
        <f>SUM(I8:I40)</f>
        <v>1284925205</v>
      </c>
      <c r="J41" s="13"/>
      <c r="K41" s="13"/>
      <c r="L41" s="13"/>
      <c r="M41" s="14">
        <f>SUM(M8:M40)</f>
        <v>56551728180</v>
      </c>
      <c r="N41" s="13"/>
      <c r="O41" s="14">
        <f>SUM(O8:O40)</f>
        <v>50633357519</v>
      </c>
      <c r="P41" s="13"/>
      <c r="Q41" s="14">
        <f>SUM(Q8:Q40)</f>
        <v>5918370661</v>
      </c>
    </row>
    <row r="42" spans="1:17" ht="24.75" thickTop="1">
      <c r="I42" s="12"/>
      <c r="J42" s="12"/>
      <c r="K42" s="12"/>
      <c r="L42" s="12"/>
      <c r="M42" s="12"/>
      <c r="N42" s="12"/>
      <c r="O42" s="12"/>
      <c r="P42" s="12"/>
      <c r="Q42" s="12"/>
    </row>
    <row r="45" spans="1:17">
      <c r="Q45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3"/>
  <sheetViews>
    <sheetView rightToLeft="1" workbookViewId="0">
      <selection activeCell="U15" sqref="U15"/>
    </sheetView>
  </sheetViews>
  <sheetFormatPr defaultRowHeight="24"/>
  <cols>
    <col min="1" max="1" width="28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16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>
      <c r="A3" s="19" t="s">
        <v>69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>
      <c r="A6" s="19" t="s">
        <v>3</v>
      </c>
      <c r="C6" s="20" t="s">
        <v>71</v>
      </c>
      <c r="D6" s="20" t="s">
        <v>71</v>
      </c>
      <c r="E6" s="20" t="s">
        <v>71</v>
      </c>
      <c r="F6" s="20" t="s">
        <v>71</v>
      </c>
      <c r="G6" s="20" t="s">
        <v>71</v>
      </c>
      <c r="H6" s="20" t="s">
        <v>71</v>
      </c>
      <c r="I6" s="20" t="s">
        <v>71</v>
      </c>
      <c r="J6" s="20" t="s">
        <v>71</v>
      </c>
      <c r="K6" s="20" t="s">
        <v>71</v>
      </c>
      <c r="M6" s="20" t="s">
        <v>72</v>
      </c>
      <c r="N6" s="20" t="s">
        <v>72</v>
      </c>
      <c r="O6" s="20" t="s">
        <v>72</v>
      </c>
      <c r="P6" s="20" t="s">
        <v>72</v>
      </c>
      <c r="Q6" s="20" t="s">
        <v>72</v>
      </c>
      <c r="R6" s="20" t="s">
        <v>72</v>
      </c>
      <c r="S6" s="20" t="s">
        <v>72</v>
      </c>
      <c r="T6" s="20" t="s">
        <v>72</v>
      </c>
      <c r="U6" s="20" t="s">
        <v>72</v>
      </c>
    </row>
    <row r="7" spans="1:21" ht="24.75">
      <c r="A7" s="20" t="s">
        <v>3</v>
      </c>
      <c r="C7" s="20" t="s">
        <v>119</v>
      </c>
      <c r="E7" s="20" t="s">
        <v>120</v>
      </c>
      <c r="G7" s="20" t="s">
        <v>121</v>
      </c>
      <c r="I7" s="20" t="s">
        <v>56</v>
      </c>
      <c r="K7" s="20" t="s">
        <v>122</v>
      </c>
      <c r="M7" s="20" t="s">
        <v>119</v>
      </c>
      <c r="O7" s="20" t="s">
        <v>120</v>
      </c>
      <c r="Q7" s="20" t="s">
        <v>121</v>
      </c>
      <c r="S7" s="20" t="s">
        <v>56</v>
      </c>
      <c r="U7" s="20" t="s">
        <v>122</v>
      </c>
    </row>
    <row r="8" spans="1:21">
      <c r="A8" s="1" t="s">
        <v>23</v>
      </c>
      <c r="C8" s="13">
        <v>0</v>
      </c>
      <c r="D8" s="13"/>
      <c r="E8" s="13">
        <v>0</v>
      </c>
      <c r="F8" s="13"/>
      <c r="G8" s="13">
        <v>178998429</v>
      </c>
      <c r="H8" s="13"/>
      <c r="I8" s="13">
        <f>C8+E8+G8</f>
        <v>178998429</v>
      </c>
      <c r="J8" s="13"/>
      <c r="K8" s="9">
        <f>I8/$I$42</f>
        <v>4.7267769510920613E-2</v>
      </c>
      <c r="L8" s="13"/>
      <c r="M8" s="13">
        <v>0</v>
      </c>
      <c r="N8" s="13"/>
      <c r="O8" s="13">
        <v>0</v>
      </c>
      <c r="P8" s="13"/>
      <c r="Q8" s="13">
        <v>171045565</v>
      </c>
      <c r="R8" s="13"/>
      <c r="S8" s="13">
        <f>M8+O8+Q8</f>
        <v>171045565</v>
      </c>
      <c r="T8" s="13"/>
      <c r="U8" s="9">
        <f>S8/$S$42</f>
        <v>1.3591555295249011E-2</v>
      </c>
    </row>
    <row r="9" spans="1:21">
      <c r="A9" s="1" t="s">
        <v>27</v>
      </c>
      <c r="C9" s="13">
        <v>0</v>
      </c>
      <c r="D9" s="13"/>
      <c r="E9" s="13">
        <v>264178677</v>
      </c>
      <c r="F9" s="13"/>
      <c r="G9" s="13">
        <v>73562886</v>
      </c>
      <c r="H9" s="13"/>
      <c r="I9" s="13">
        <f t="shared" ref="I9:I41" si="0">C9+E9+G9</f>
        <v>337741563</v>
      </c>
      <c r="J9" s="13"/>
      <c r="K9" s="9">
        <f t="shared" ref="K9:K41" si="1">I9/$I$42</f>
        <v>8.9186762382937296E-2</v>
      </c>
      <c r="L9" s="13"/>
      <c r="M9" s="13">
        <v>0</v>
      </c>
      <c r="N9" s="13"/>
      <c r="O9" s="13">
        <v>305252083</v>
      </c>
      <c r="P9" s="13"/>
      <c r="Q9" s="13">
        <v>82559608</v>
      </c>
      <c r="R9" s="13"/>
      <c r="S9" s="13">
        <f t="shared" ref="S9:S41" si="2">M9+O9+Q9</f>
        <v>387811691</v>
      </c>
      <c r="T9" s="13"/>
      <c r="U9" s="9">
        <f t="shared" ref="U9:U41" si="3">S9/$S$42</f>
        <v>3.0816139795092162E-2</v>
      </c>
    </row>
    <row r="10" spans="1:21">
      <c r="A10" s="1" t="s">
        <v>28</v>
      </c>
      <c r="C10" s="13">
        <v>0</v>
      </c>
      <c r="D10" s="13"/>
      <c r="E10" s="13">
        <v>202427733</v>
      </c>
      <c r="F10" s="13"/>
      <c r="G10" s="13">
        <v>43633206</v>
      </c>
      <c r="H10" s="13"/>
      <c r="I10" s="13">
        <f t="shared" si="0"/>
        <v>246060939</v>
      </c>
      <c r="J10" s="13"/>
      <c r="K10" s="9">
        <f t="shared" si="1"/>
        <v>6.4976837032981419E-2</v>
      </c>
      <c r="L10" s="13"/>
      <c r="M10" s="13">
        <v>435000000</v>
      </c>
      <c r="N10" s="13"/>
      <c r="O10" s="13">
        <v>250205429</v>
      </c>
      <c r="P10" s="13"/>
      <c r="Q10" s="13">
        <v>33426128</v>
      </c>
      <c r="R10" s="13"/>
      <c r="S10" s="13">
        <f t="shared" si="2"/>
        <v>718631557</v>
      </c>
      <c r="T10" s="13"/>
      <c r="U10" s="9">
        <f t="shared" si="3"/>
        <v>5.7103617646422994E-2</v>
      </c>
    </row>
    <row r="11" spans="1:21">
      <c r="A11" s="1" t="s">
        <v>17</v>
      </c>
      <c r="C11" s="13">
        <v>0</v>
      </c>
      <c r="D11" s="13"/>
      <c r="E11" s="13">
        <v>465206423</v>
      </c>
      <c r="F11" s="13"/>
      <c r="G11" s="13">
        <v>266189594</v>
      </c>
      <c r="H11" s="13"/>
      <c r="I11" s="13">
        <f t="shared" si="0"/>
        <v>731396017</v>
      </c>
      <c r="J11" s="13"/>
      <c r="K11" s="9">
        <f t="shared" si="1"/>
        <v>0.19313833392784341</v>
      </c>
      <c r="L11" s="13"/>
      <c r="M11" s="13">
        <v>0</v>
      </c>
      <c r="N11" s="13"/>
      <c r="O11" s="13">
        <v>579146545</v>
      </c>
      <c r="P11" s="13"/>
      <c r="Q11" s="13">
        <v>267948877</v>
      </c>
      <c r="R11" s="13"/>
      <c r="S11" s="13">
        <f t="shared" si="2"/>
        <v>847095422</v>
      </c>
      <c r="T11" s="13"/>
      <c r="U11" s="9">
        <f t="shared" si="3"/>
        <v>6.7311562673170136E-2</v>
      </c>
    </row>
    <row r="12" spans="1:21">
      <c r="A12" s="1" t="s">
        <v>15</v>
      </c>
      <c r="C12" s="13">
        <v>0</v>
      </c>
      <c r="D12" s="13"/>
      <c r="E12" s="13">
        <v>44381095</v>
      </c>
      <c r="F12" s="13"/>
      <c r="G12" s="13">
        <v>195247010</v>
      </c>
      <c r="H12" s="13"/>
      <c r="I12" s="13">
        <f t="shared" si="0"/>
        <v>239628105</v>
      </c>
      <c r="J12" s="13"/>
      <c r="K12" s="9">
        <f t="shared" si="1"/>
        <v>6.3278130980013697E-2</v>
      </c>
      <c r="L12" s="13"/>
      <c r="M12" s="13">
        <v>234947700</v>
      </c>
      <c r="N12" s="13"/>
      <c r="O12" s="13">
        <v>474428803</v>
      </c>
      <c r="P12" s="13"/>
      <c r="Q12" s="13">
        <v>812620281</v>
      </c>
      <c r="R12" s="13"/>
      <c r="S12" s="13">
        <f t="shared" si="2"/>
        <v>1521996784</v>
      </c>
      <c r="T12" s="13"/>
      <c r="U12" s="9">
        <f t="shared" si="3"/>
        <v>0.12094030879390041</v>
      </c>
    </row>
    <row r="13" spans="1:21">
      <c r="A13" s="1" t="s">
        <v>24</v>
      </c>
      <c r="C13" s="13">
        <v>0</v>
      </c>
      <c r="D13" s="13"/>
      <c r="E13" s="13">
        <v>-3112546</v>
      </c>
      <c r="F13" s="13"/>
      <c r="G13" s="13">
        <v>156355706</v>
      </c>
      <c r="H13" s="13"/>
      <c r="I13" s="13">
        <f t="shared" si="0"/>
        <v>153243160</v>
      </c>
      <c r="J13" s="13"/>
      <c r="K13" s="9">
        <f t="shared" si="1"/>
        <v>4.0466625357952882E-2</v>
      </c>
      <c r="L13" s="13"/>
      <c r="M13" s="13">
        <v>0</v>
      </c>
      <c r="N13" s="13"/>
      <c r="O13" s="13">
        <v>434698000</v>
      </c>
      <c r="P13" s="13"/>
      <c r="Q13" s="13">
        <v>179970135</v>
      </c>
      <c r="R13" s="13"/>
      <c r="S13" s="13">
        <f t="shared" si="2"/>
        <v>614668135</v>
      </c>
      <c r="T13" s="13"/>
      <c r="U13" s="9">
        <f t="shared" si="3"/>
        <v>4.8842517168335139E-2</v>
      </c>
    </row>
    <row r="14" spans="1:21">
      <c r="A14" s="1" t="s">
        <v>22</v>
      </c>
      <c r="C14" s="13">
        <v>0</v>
      </c>
      <c r="D14" s="13"/>
      <c r="E14" s="13">
        <v>142956626</v>
      </c>
      <c r="F14" s="13"/>
      <c r="G14" s="13">
        <v>243522509</v>
      </c>
      <c r="H14" s="13"/>
      <c r="I14" s="13">
        <f t="shared" si="0"/>
        <v>386479135</v>
      </c>
      <c r="J14" s="13"/>
      <c r="K14" s="9">
        <f t="shared" si="1"/>
        <v>0.1020567989116819</v>
      </c>
      <c r="L14" s="13"/>
      <c r="M14" s="13">
        <v>175267300</v>
      </c>
      <c r="N14" s="13"/>
      <c r="O14" s="13">
        <v>400333736</v>
      </c>
      <c r="P14" s="13"/>
      <c r="Q14" s="13">
        <v>306524578</v>
      </c>
      <c r="R14" s="13"/>
      <c r="S14" s="13">
        <f t="shared" si="2"/>
        <v>882125614</v>
      </c>
      <c r="T14" s="13"/>
      <c r="U14" s="9">
        <f t="shared" si="3"/>
        <v>7.0095117988218436E-2</v>
      </c>
    </row>
    <row r="15" spans="1:21">
      <c r="A15" s="1" t="s">
        <v>19</v>
      </c>
      <c r="C15" s="13">
        <v>0</v>
      </c>
      <c r="D15" s="13"/>
      <c r="E15" s="13">
        <v>317783418</v>
      </c>
      <c r="F15" s="13"/>
      <c r="G15" s="13">
        <v>26208880</v>
      </c>
      <c r="H15" s="13"/>
      <c r="I15" s="13">
        <f t="shared" si="0"/>
        <v>343992298</v>
      </c>
      <c r="J15" s="13"/>
      <c r="K15" s="9">
        <f t="shared" si="1"/>
        <v>9.0837381904597142E-2</v>
      </c>
      <c r="L15" s="13"/>
      <c r="M15" s="13">
        <v>186542916</v>
      </c>
      <c r="N15" s="13"/>
      <c r="O15" s="13">
        <v>310544384</v>
      </c>
      <c r="P15" s="13"/>
      <c r="Q15" s="13">
        <v>26110602</v>
      </c>
      <c r="R15" s="13"/>
      <c r="S15" s="13">
        <f t="shared" si="2"/>
        <v>523197902</v>
      </c>
      <c r="T15" s="13"/>
      <c r="U15" s="9">
        <f t="shared" si="3"/>
        <v>4.1574145552334393E-2</v>
      </c>
    </row>
    <row r="16" spans="1:21">
      <c r="A16" s="1" t="s">
        <v>20</v>
      </c>
      <c r="C16" s="13">
        <v>0</v>
      </c>
      <c r="D16" s="13"/>
      <c r="E16" s="13">
        <v>79785334</v>
      </c>
      <c r="F16" s="13"/>
      <c r="G16" s="13">
        <v>47518778</v>
      </c>
      <c r="H16" s="13"/>
      <c r="I16" s="13">
        <f t="shared" si="0"/>
        <v>127304112</v>
      </c>
      <c r="J16" s="13"/>
      <c r="K16" s="9">
        <f t="shared" si="1"/>
        <v>3.3616951039321261E-2</v>
      </c>
      <c r="L16" s="13"/>
      <c r="M16" s="13">
        <v>0</v>
      </c>
      <c r="N16" s="13"/>
      <c r="O16" s="13">
        <v>188901859</v>
      </c>
      <c r="P16" s="13"/>
      <c r="Q16" s="13">
        <v>60990810</v>
      </c>
      <c r="R16" s="13"/>
      <c r="S16" s="13">
        <f t="shared" si="2"/>
        <v>249892669</v>
      </c>
      <c r="T16" s="13"/>
      <c r="U16" s="9">
        <f t="shared" si="3"/>
        <v>1.9856872808078119E-2</v>
      </c>
    </row>
    <row r="17" spans="1:21">
      <c r="A17" s="1" t="s">
        <v>18</v>
      </c>
      <c r="C17" s="13">
        <v>0</v>
      </c>
      <c r="D17" s="13"/>
      <c r="E17" s="13">
        <v>348150844</v>
      </c>
      <c r="F17" s="13"/>
      <c r="G17" s="13">
        <v>53688207</v>
      </c>
      <c r="H17" s="13"/>
      <c r="I17" s="13">
        <f t="shared" si="0"/>
        <v>401839051</v>
      </c>
      <c r="J17" s="13"/>
      <c r="K17" s="9">
        <f t="shared" si="1"/>
        <v>0.10611286227073576</v>
      </c>
      <c r="L17" s="13"/>
      <c r="M17" s="13">
        <v>335000000</v>
      </c>
      <c r="N17" s="13"/>
      <c r="O17" s="13">
        <v>209049484</v>
      </c>
      <c r="P17" s="13"/>
      <c r="Q17" s="13">
        <v>39460836</v>
      </c>
      <c r="R17" s="13"/>
      <c r="S17" s="13">
        <f t="shared" si="2"/>
        <v>583510320</v>
      </c>
      <c r="T17" s="13"/>
      <c r="U17" s="9">
        <f t="shared" si="3"/>
        <v>4.6366667148770822E-2</v>
      </c>
    </row>
    <row r="18" spans="1:21">
      <c r="A18" s="1" t="s">
        <v>91</v>
      </c>
      <c r="C18" s="13">
        <v>0</v>
      </c>
      <c r="D18" s="13"/>
      <c r="E18" s="13">
        <v>0</v>
      </c>
      <c r="F18" s="13"/>
      <c r="G18" s="13">
        <v>0</v>
      </c>
      <c r="H18" s="13"/>
      <c r="I18" s="13">
        <f t="shared" si="0"/>
        <v>0</v>
      </c>
      <c r="J18" s="13"/>
      <c r="K18" s="9">
        <f t="shared" si="1"/>
        <v>0</v>
      </c>
      <c r="L18" s="13"/>
      <c r="M18" s="13">
        <v>126000000</v>
      </c>
      <c r="N18" s="13"/>
      <c r="O18" s="13">
        <v>0</v>
      </c>
      <c r="P18" s="13"/>
      <c r="Q18" s="13">
        <v>-667675873</v>
      </c>
      <c r="R18" s="13"/>
      <c r="S18" s="13">
        <f t="shared" si="2"/>
        <v>-541675873</v>
      </c>
      <c r="T18" s="13"/>
      <c r="U18" s="9">
        <f t="shared" si="3"/>
        <v>-4.304243480374239E-2</v>
      </c>
    </row>
    <row r="19" spans="1:21">
      <c r="A19" s="1" t="s">
        <v>16</v>
      </c>
      <c r="C19" s="13">
        <v>0</v>
      </c>
      <c r="D19" s="13"/>
      <c r="E19" s="13">
        <v>33072739</v>
      </c>
      <c r="F19" s="13"/>
      <c r="G19" s="13">
        <v>0</v>
      </c>
      <c r="H19" s="13"/>
      <c r="I19" s="13">
        <f t="shared" si="0"/>
        <v>33072739</v>
      </c>
      <c r="J19" s="13"/>
      <c r="K19" s="9">
        <f t="shared" si="1"/>
        <v>8.7334543262769914E-3</v>
      </c>
      <c r="L19" s="13"/>
      <c r="M19" s="13">
        <v>0</v>
      </c>
      <c r="N19" s="13"/>
      <c r="O19" s="13">
        <v>151661124</v>
      </c>
      <c r="P19" s="13"/>
      <c r="Q19" s="13">
        <v>247964087</v>
      </c>
      <c r="R19" s="13"/>
      <c r="S19" s="13">
        <f t="shared" si="2"/>
        <v>399625211</v>
      </c>
      <c r="T19" s="13"/>
      <c r="U19" s="9">
        <f t="shared" si="3"/>
        <v>3.17548610668862E-2</v>
      </c>
    </row>
    <row r="20" spans="1:21">
      <c r="A20" s="1" t="s">
        <v>109</v>
      </c>
      <c r="C20" s="13">
        <v>0</v>
      </c>
      <c r="D20" s="13"/>
      <c r="E20" s="13">
        <v>0</v>
      </c>
      <c r="F20" s="13"/>
      <c r="G20" s="13">
        <v>0</v>
      </c>
      <c r="H20" s="13"/>
      <c r="I20" s="13">
        <f t="shared" si="0"/>
        <v>0</v>
      </c>
      <c r="J20" s="13"/>
      <c r="K20" s="9">
        <f t="shared" si="1"/>
        <v>0</v>
      </c>
      <c r="L20" s="13"/>
      <c r="M20" s="13">
        <v>0</v>
      </c>
      <c r="N20" s="13"/>
      <c r="O20" s="13">
        <v>0</v>
      </c>
      <c r="P20" s="13"/>
      <c r="Q20" s="13">
        <v>173384552</v>
      </c>
      <c r="R20" s="13"/>
      <c r="S20" s="13">
        <f t="shared" si="2"/>
        <v>173384552</v>
      </c>
      <c r="T20" s="13"/>
      <c r="U20" s="9">
        <f t="shared" si="3"/>
        <v>1.3777414958698154E-2</v>
      </c>
    </row>
    <row r="21" spans="1:21">
      <c r="A21" s="1" t="s">
        <v>110</v>
      </c>
      <c r="C21" s="13">
        <v>0</v>
      </c>
      <c r="D21" s="13"/>
      <c r="E21" s="13">
        <v>0</v>
      </c>
      <c r="F21" s="13"/>
      <c r="G21" s="13">
        <v>0</v>
      </c>
      <c r="H21" s="13"/>
      <c r="I21" s="13">
        <f t="shared" si="0"/>
        <v>0</v>
      </c>
      <c r="J21" s="13"/>
      <c r="K21" s="9">
        <f t="shared" si="1"/>
        <v>0</v>
      </c>
      <c r="L21" s="13"/>
      <c r="M21" s="13">
        <v>0</v>
      </c>
      <c r="N21" s="13"/>
      <c r="O21" s="13">
        <v>0</v>
      </c>
      <c r="P21" s="13"/>
      <c r="Q21" s="13">
        <v>4671</v>
      </c>
      <c r="R21" s="13"/>
      <c r="S21" s="13">
        <f t="shared" si="2"/>
        <v>4671</v>
      </c>
      <c r="T21" s="13"/>
      <c r="U21" s="9">
        <f t="shared" si="3"/>
        <v>3.7116516165799523E-7</v>
      </c>
    </row>
    <row r="22" spans="1:21">
      <c r="A22" s="1" t="s">
        <v>25</v>
      </c>
      <c r="C22" s="13">
        <v>0</v>
      </c>
      <c r="D22" s="13"/>
      <c r="E22" s="13">
        <v>145151320</v>
      </c>
      <c r="F22" s="13"/>
      <c r="G22" s="13">
        <v>0</v>
      </c>
      <c r="H22" s="13"/>
      <c r="I22" s="13">
        <f t="shared" si="0"/>
        <v>145151320</v>
      </c>
      <c r="J22" s="13"/>
      <c r="K22" s="9">
        <f t="shared" si="1"/>
        <v>3.8329828794005122E-2</v>
      </c>
      <c r="L22" s="13"/>
      <c r="M22" s="13">
        <v>0</v>
      </c>
      <c r="N22" s="13"/>
      <c r="O22" s="13">
        <v>254166795</v>
      </c>
      <c r="P22" s="13"/>
      <c r="Q22" s="13">
        <v>3739920</v>
      </c>
      <c r="R22" s="13"/>
      <c r="S22" s="13">
        <f t="shared" si="2"/>
        <v>257906715</v>
      </c>
      <c r="T22" s="13"/>
      <c r="U22" s="9">
        <f t="shared" si="3"/>
        <v>2.0493681773850889E-2</v>
      </c>
    </row>
    <row r="23" spans="1:21">
      <c r="A23" s="1" t="s">
        <v>112</v>
      </c>
      <c r="C23" s="13">
        <v>0</v>
      </c>
      <c r="D23" s="13"/>
      <c r="E23" s="13">
        <v>0</v>
      </c>
      <c r="F23" s="13"/>
      <c r="G23" s="13">
        <v>0</v>
      </c>
      <c r="H23" s="13"/>
      <c r="I23" s="13">
        <f t="shared" si="0"/>
        <v>0</v>
      </c>
      <c r="J23" s="13"/>
      <c r="K23" s="9">
        <f t="shared" si="1"/>
        <v>0</v>
      </c>
      <c r="L23" s="13"/>
      <c r="M23" s="13">
        <v>0</v>
      </c>
      <c r="N23" s="13"/>
      <c r="O23" s="13">
        <v>0</v>
      </c>
      <c r="P23" s="13"/>
      <c r="Q23" s="13">
        <v>118947235</v>
      </c>
      <c r="R23" s="13"/>
      <c r="S23" s="13">
        <f t="shared" si="2"/>
        <v>118947235</v>
      </c>
      <c r="T23" s="13"/>
      <c r="U23" s="9">
        <f t="shared" si="3"/>
        <v>9.4517383231741692E-3</v>
      </c>
    </row>
    <row r="24" spans="1:21">
      <c r="A24" s="1" t="s">
        <v>29</v>
      </c>
      <c r="C24" s="13">
        <v>237795141</v>
      </c>
      <c r="D24" s="13"/>
      <c r="E24" s="13">
        <v>-251787198</v>
      </c>
      <c r="F24" s="13"/>
      <c r="G24" s="13">
        <v>0</v>
      </c>
      <c r="H24" s="13"/>
      <c r="I24" s="13">
        <f t="shared" si="0"/>
        <v>-13992057</v>
      </c>
      <c r="J24" s="13"/>
      <c r="K24" s="9">
        <f t="shared" si="1"/>
        <v>-3.6948554741766102E-3</v>
      </c>
      <c r="L24" s="13"/>
      <c r="M24" s="13">
        <v>237795141</v>
      </c>
      <c r="N24" s="13"/>
      <c r="O24" s="13">
        <v>174189587</v>
      </c>
      <c r="P24" s="13"/>
      <c r="Q24" s="13">
        <v>117784327</v>
      </c>
      <c r="R24" s="13"/>
      <c r="S24" s="13">
        <f t="shared" si="2"/>
        <v>529769055</v>
      </c>
      <c r="T24" s="13"/>
      <c r="U24" s="9">
        <f t="shared" si="3"/>
        <v>4.2096299923031121E-2</v>
      </c>
    </row>
    <row r="25" spans="1:21">
      <c r="A25" s="1" t="s">
        <v>113</v>
      </c>
      <c r="C25" s="13">
        <v>0</v>
      </c>
      <c r="D25" s="13"/>
      <c r="E25" s="13">
        <v>0</v>
      </c>
      <c r="F25" s="13"/>
      <c r="G25" s="13">
        <v>0</v>
      </c>
      <c r="H25" s="13"/>
      <c r="I25" s="13">
        <f t="shared" si="0"/>
        <v>0</v>
      </c>
      <c r="J25" s="13"/>
      <c r="K25" s="9">
        <f t="shared" si="1"/>
        <v>0</v>
      </c>
      <c r="L25" s="13"/>
      <c r="M25" s="13">
        <v>0</v>
      </c>
      <c r="N25" s="13"/>
      <c r="O25" s="13">
        <v>0</v>
      </c>
      <c r="P25" s="13"/>
      <c r="Q25" s="13">
        <v>14997754</v>
      </c>
      <c r="R25" s="13"/>
      <c r="S25" s="13">
        <f t="shared" si="2"/>
        <v>14997754</v>
      </c>
      <c r="T25" s="13"/>
      <c r="U25" s="9">
        <f t="shared" si="3"/>
        <v>1.1917456193356549E-3</v>
      </c>
    </row>
    <row r="26" spans="1:21">
      <c r="A26" s="1" t="s">
        <v>93</v>
      </c>
      <c r="C26" s="13">
        <v>0</v>
      </c>
      <c r="D26" s="13"/>
      <c r="E26" s="13">
        <v>0</v>
      </c>
      <c r="F26" s="13"/>
      <c r="G26" s="13">
        <v>0</v>
      </c>
      <c r="H26" s="13"/>
      <c r="I26" s="13">
        <f t="shared" si="0"/>
        <v>0</v>
      </c>
      <c r="J26" s="13"/>
      <c r="K26" s="9">
        <f t="shared" si="1"/>
        <v>0</v>
      </c>
      <c r="L26" s="13"/>
      <c r="M26" s="13">
        <v>325000000</v>
      </c>
      <c r="N26" s="13"/>
      <c r="O26" s="13">
        <v>0</v>
      </c>
      <c r="P26" s="13"/>
      <c r="Q26" s="13">
        <v>2356278</v>
      </c>
      <c r="R26" s="13"/>
      <c r="S26" s="13">
        <f t="shared" si="2"/>
        <v>327356278</v>
      </c>
      <c r="T26" s="13"/>
      <c r="U26" s="9">
        <f t="shared" si="3"/>
        <v>2.6012255586304781E-2</v>
      </c>
    </row>
    <row r="27" spans="1:21">
      <c r="A27" s="1" t="s">
        <v>85</v>
      </c>
      <c r="C27" s="13">
        <v>0</v>
      </c>
      <c r="D27" s="13"/>
      <c r="E27" s="13">
        <v>0</v>
      </c>
      <c r="F27" s="13"/>
      <c r="G27" s="13">
        <v>0</v>
      </c>
      <c r="H27" s="13"/>
      <c r="I27" s="13">
        <f t="shared" si="0"/>
        <v>0</v>
      </c>
      <c r="J27" s="13"/>
      <c r="K27" s="9">
        <f t="shared" si="1"/>
        <v>0</v>
      </c>
      <c r="L27" s="13"/>
      <c r="M27" s="13">
        <v>169537410</v>
      </c>
      <c r="N27" s="13"/>
      <c r="O27" s="13">
        <v>0</v>
      </c>
      <c r="P27" s="13"/>
      <c r="Q27" s="13">
        <v>106039381</v>
      </c>
      <c r="R27" s="13"/>
      <c r="S27" s="13">
        <f t="shared" si="2"/>
        <v>275576791</v>
      </c>
      <c r="T27" s="13"/>
      <c r="U27" s="9">
        <f t="shared" si="3"/>
        <v>2.1897774391073981E-2</v>
      </c>
    </row>
    <row r="28" spans="1:21">
      <c r="A28" s="1" t="s">
        <v>88</v>
      </c>
      <c r="C28" s="13">
        <v>0</v>
      </c>
      <c r="D28" s="13"/>
      <c r="E28" s="13">
        <v>0</v>
      </c>
      <c r="F28" s="13"/>
      <c r="G28" s="13">
        <v>0</v>
      </c>
      <c r="H28" s="13"/>
      <c r="I28" s="13">
        <f t="shared" si="0"/>
        <v>0</v>
      </c>
      <c r="J28" s="13"/>
      <c r="K28" s="9">
        <f t="shared" si="1"/>
        <v>0</v>
      </c>
      <c r="L28" s="13"/>
      <c r="M28" s="13">
        <v>230361900</v>
      </c>
      <c r="N28" s="13"/>
      <c r="O28" s="13">
        <v>0</v>
      </c>
      <c r="P28" s="13"/>
      <c r="Q28" s="13">
        <v>-202459079</v>
      </c>
      <c r="R28" s="13"/>
      <c r="S28" s="13">
        <f t="shared" si="2"/>
        <v>27902821</v>
      </c>
      <c r="T28" s="13"/>
      <c r="U28" s="9">
        <f t="shared" si="3"/>
        <v>2.2172029687816536E-3</v>
      </c>
    </row>
    <row r="29" spans="1:21">
      <c r="A29" s="1" t="s">
        <v>115</v>
      </c>
      <c r="C29" s="13">
        <v>0</v>
      </c>
      <c r="D29" s="13"/>
      <c r="E29" s="13">
        <v>0</v>
      </c>
      <c r="F29" s="13"/>
      <c r="G29" s="13">
        <v>0</v>
      </c>
      <c r="H29" s="13"/>
      <c r="I29" s="13">
        <f t="shared" si="0"/>
        <v>0</v>
      </c>
      <c r="J29" s="13"/>
      <c r="K29" s="9">
        <f t="shared" si="1"/>
        <v>0</v>
      </c>
      <c r="L29" s="13"/>
      <c r="M29" s="13">
        <v>0</v>
      </c>
      <c r="N29" s="13"/>
      <c r="O29" s="13">
        <v>0</v>
      </c>
      <c r="P29" s="13"/>
      <c r="Q29" s="13">
        <v>224426302</v>
      </c>
      <c r="R29" s="13"/>
      <c r="S29" s="13">
        <f t="shared" si="2"/>
        <v>224426302</v>
      </c>
      <c r="T29" s="13"/>
      <c r="U29" s="9">
        <f t="shared" si="3"/>
        <v>1.7833274387098277E-2</v>
      </c>
    </row>
    <row r="30" spans="1:21">
      <c r="A30" s="1" t="s">
        <v>103</v>
      </c>
      <c r="C30" s="13">
        <v>0</v>
      </c>
      <c r="D30" s="13"/>
      <c r="E30" s="13">
        <v>0</v>
      </c>
      <c r="F30" s="13"/>
      <c r="G30" s="13">
        <v>0</v>
      </c>
      <c r="H30" s="13"/>
      <c r="I30" s="13">
        <f t="shared" si="0"/>
        <v>0</v>
      </c>
      <c r="J30" s="13"/>
      <c r="K30" s="9">
        <f t="shared" si="1"/>
        <v>0</v>
      </c>
      <c r="L30" s="13"/>
      <c r="M30" s="13">
        <v>340000000</v>
      </c>
      <c r="N30" s="13"/>
      <c r="O30" s="13">
        <v>0</v>
      </c>
      <c r="P30" s="13"/>
      <c r="Q30" s="13">
        <v>1024566224</v>
      </c>
      <c r="R30" s="13"/>
      <c r="S30" s="13">
        <f t="shared" si="2"/>
        <v>1364566224</v>
      </c>
      <c r="T30" s="13"/>
      <c r="U30" s="9">
        <f t="shared" si="3"/>
        <v>0.10843062366174269</v>
      </c>
    </row>
    <row r="31" spans="1:21">
      <c r="A31" s="1" t="s">
        <v>21</v>
      </c>
      <c r="C31" s="13">
        <v>0</v>
      </c>
      <c r="D31" s="13"/>
      <c r="E31" s="13">
        <v>216727751</v>
      </c>
      <c r="F31" s="13"/>
      <c r="G31" s="13">
        <v>0</v>
      </c>
      <c r="H31" s="13"/>
      <c r="I31" s="13">
        <f t="shared" si="0"/>
        <v>216727751</v>
      </c>
      <c r="J31" s="13"/>
      <c r="K31" s="9">
        <f t="shared" si="1"/>
        <v>5.7230878718428267E-2</v>
      </c>
      <c r="L31" s="13"/>
      <c r="M31" s="13">
        <v>202500000</v>
      </c>
      <c r="N31" s="13"/>
      <c r="O31" s="13">
        <v>-3610534</v>
      </c>
      <c r="P31" s="13"/>
      <c r="Q31" s="13">
        <v>-90541443</v>
      </c>
      <c r="R31" s="13"/>
      <c r="S31" s="13">
        <f t="shared" si="2"/>
        <v>108348023</v>
      </c>
      <c r="T31" s="13"/>
      <c r="U31" s="9">
        <f t="shared" si="3"/>
        <v>8.6095079152470957E-3</v>
      </c>
    </row>
    <row r="32" spans="1:21">
      <c r="A32" s="1" t="s">
        <v>116</v>
      </c>
      <c r="C32" s="13">
        <v>0</v>
      </c>
      <c r="D32" s="13"/>
      <c r="E32" s="13">
        <v>0</v>
      </c>
      <c r="F32" s="13"/>
      <c r="G32" s="13">
        <v>0</v>
      </c>
      <c r="H32" s="13"/>
      <c r="I32" s="13">
        <f t="shared" si="0"/>
        <v>0</v>
      </c>
      <c r="J32" s="13"/>
      <c r="K32" s="9">
        <f t="shared" si="1"/>
        <v>0</v>
      </c>
      <c r="L32" s="13"/>
      <c r="M32" s="13">
        <v>0</v>
      </c>
      <c r="N32" s="13"/>
      <c r="O32" s="13">
        <v>0</v>
      </c>
      <c r="P32" s="13"/>
      <c r="Q32" s="13">
        <v>98447296</v>
      </c>
      <c r="R32" s="13"/>
      <c r="S32" s="13">
        <f t="shared" si="2"/>
        <v>98447296</v>
      </c>
      <c r="T32" s="13"/>
      <c r="U32" s="9">
        <f t="shared" si="3"/>
        <v>7.8227802471917164E-3</v>
      </c>
    </row>
    <row r="33" spans="1:21">
      <c r="A33" s="1" t="s">
        <v>117</v>
      </c>
      <c r="C33" s="13">
        <v>0</v>
      </c>
      <c r="D33" s="13"/>
      <c r="E33" s="13">
        <v>0</v>
      </c>
      <c r="F33" s="13"/>
      <c r="G33" s="13">
        <v>0</v>
      </c>
      <c r="H33" s="13"/>
      <c r="I33" s="13">
        <f t="shared" si="0"/>
        <v>0</v>
      </c>
      <c r="J33" s="13"/>
      <c r="K33" s="9">
        <f t="shared" si="1"/>
        <v>0</v>
      </c>
      <c r="L33" s="13"/>
      <c r="M33" s="13">
        <v>0</v>
      </c>
      <c r="N33" s="13"/>
      <c r="O33" s="13">
        <v>0</v>
      </c>
      <c r="P33" s="13"/>
      <c r="Q33" s="13">
        <v>119206089</v>
      </c>
      <c r="R33" s="13"/>
      <c r="S33" s="13">
        <f t="shared" si="2"/>
        <v>119206089</v>
      </c>
      <c r="T33" s="13"/>
      <c r="U33" s="9">
        <f t="shared" si="3"/>
        <v>9.4723072777354676E-3</v>
      </c>
    </row>
    <row r="34" spans="1:21">
      <c r="A34" s="1" t="s">
        <v>118</v>
      </c>
      <c r="C34" s="13">
        <v>0</v>
      </c>
      <c r="D34" s="13"/>
      <c r="E34" s="13">
        <v>0</v>
      </c>
      <c r="F34" s="13"/>
      <c r="G34" s="13">
        <v>0</v>
      </c>
      <c r="H34" s="13"/>
      <c r="I34" s="13">
        <f t="shared" si="0"/>
        <v>0</v>
      </c>
      <c r="J34" s="13"/>
      <c r="K34" s="9">
        <f t="shared" si="1"/>
        <v>0</v>
      </c>
      <c r="L34" s="13"/>
      <c r="M34" s="13">
        <v>0</v>
      </c>
      <c r="N34" s="13"/>
      <c r="O34" s="13">
        <v>0</v>
      </c>
      <c r="P34" s="13"/>
      <c r="Q34" s="13">
        <v>60172312</v>
      </c>
      <c r="R34" s="13"/>
      <c r="S34" s="13">
        <f t="shared" si="2"/>
        <v>60172312</v>
      </c>
      <c r="T34" s="13"/>
      <c r="U34" s="9">
        <f t="shared" si="3"/>
        <v>4.7813885486652375E-3</v>
      </c>
    </row>
    <row r="35" spans="1:21">
      <c r="A35" s="1" t="s">
        <v>26</v>
      </c>
      <c r="C35" s="13">
        <v>0</v>
      </c>
      <c r="D35" s="13"/>
      <c r="E35" s="13">
        <v>57522940</v>
      </c>
      <c r="F35" s="13"/>
      <c r="G35" s="13">
        <v>0</v>
      </c>
      <c r="H35" s="13"/>
      <c r="I35" s="13">
        <f t="shared" si="0"/>
        <v>57522940</v>
      </c>
      <c r="J35" s="13"/>
      <c r="K35" s="9">
        <f t="shared" si="1"/>
        <v>1.5189971692491868E-2</v>
      </c>
      <c r="L35" s="13"/>
      <c r="M35" s="13">
        <v>0</v>
      </c>
      <c r="N35" s="13"/>
      <c r="O35" s="13">
        <v>286677021</v>
      </c>
      <c r="P35" s="13"/>
      <c r="Q35" s="13">
        <v>25748412</v>
      </c>
      <c r="R35" s="13"/>
      <c r="S35" s="13">
        <f t="shared" si="2"/>
        <v>312425433</v>
      </c>
      <c r="T35" s="13"/>
      <c r="U35" s="9">
        <f t="shared" si="3"/>
        <v>2.4825826663565437E-2</v>
      </c>
    </row>
    <row r="36" spans="1:21">
      <c r="A36" s="1" t="s">
        <v>101</v>
      </c>
      <c r="C36" s="13">
        <v>0</v>
      </c>
      <c r="D36" s="13"/>
      <c r="E36" s="13">
        <v>0</v>
      </c>
      <c r="F36" s="13"/>
      <c r="G36" s="13">
        <v>0</v>
      </c>
      <c r="H36" s="13"/>
      <c r="I36" s="13">
        <f t="shared" si="0"/>
        <v>0</v>
      </c>
      <c r="J36" s="13"/>
      <c r="K36" s="9">
        <f t="shared" si="1"/>
        <v>0</v>
      </c>
      <c r="L36" s="13"/>
      <c r="M36" s="13">
        <v>27417840</v>
      </c>
      <c r="N36" s="13"/>
      <c r="O36" s="13">
        <v>0</v>
      </c>
      <c r="P36" s="13"/>
      <c r="Q36" s="13">
        <v>1599680915</v>
      </c>
      <c r="R36" s="13"/>
      <c r="S36" s="13">
        <f t="shared" si="2"/>
        <v>1627098755</v>
      </c>
      <c r="T36" s="13"/>
      <c r="U36" s="9">
        <f t="shared" si="3"/>
        <v>0.12929188020404578</v>
      </c>
    </row>
    <row r="37" spans="1:21">
      <c r="A37" s="1" t="s">
        <v>97</v>
      </c>
      <c r="C37" s="13">
        <v>0</v>
      </c>
      <c r="D37" s="13"/>
      <c r="E37" s="13">
        <v>0</v>
      </c>
      <c r="F37" s="13"/>
      <c r="G37" s="13">
        <v>0</v>
      </c>
      <c r="H37" s="13"/>
      <c r="I37" s="13">
        <f t="shared" si="0"/>
        <v>0</v>
      </c>
      <c r="J37" s="13"/>
      <c r="K37" s="9">
        <f t="shared" si="1"/>
        <v>0</v>
      </c>
      <c r="L37" s="13"/>
      <c r="M37" s="13">
        <v>207153342</v>
      </c>
      <c r="N37" s="13"/>
      <c r="O37" s="13">
        <v>0</v>
      </c>
      <c r="P37" s="13"/>
      <c r="Q37" s="13">
        <v>-33592974</v>
      </c>
      <c r="R37" s="13"/>
      <c r="S37" s="13">
        <f t="shared" si="2"/>
        <v>173560368</v>
      </c>
      <c r="T37" s="13"/>
      <c r="U37" s="9">
        <f t="shared" si="3"/>
        <v>1.3791385580419854E-2</v>
      </c>
    </row>
    <row r="38" spans="1:21">
      <c r="A38" s="1" t="s">
        <v>33</v>
      </c>
      <c r="C38" s="13">
        <v>0</v>
      </c>
      <c r="D38" s="13"/>
      <c r="E38" s="13">
        <v>-79336834</v>
      </c>
      <c r="F38" s="13"/>
      <c r="G38" s="13">
        <v>0</v>
      </c>
      <c r="H38" s="13"/>
      <c r="I38" s="13">
        <f t="shared" si="0"/>
        <v>-79336834</v>
      </c>
      <c r="J38" s="13"/>
      <c r="K38" s="9">
        <f t="shared" si="1"/>
        <v>-2.095032455976566E-2</v>
      </c>
      <c r="L38" s="13"/>
      <c r="M38" s="13">
        <v>0</v>
      </c>
      <c r="N38" s="13"/>
      <c r="O38" s="13">
        <v>-79336834</v>
      </c>
      <c r="P38" s="13"/>
      <c r="Q38" s="13">
        <v>0</v>
      </c>
      <c r="R38" s="13"/>
      <c r="S38" s="13">
        <f t="shared" si="2"/>
        <v>-79336834</v>
      </c>
      <c r="T38" s="13"/>
      <c r="U38" s="9">
        <f t="shared" si="3"/>
        <v>-6.3042322451388423E-3</v>
      </c>
    </row>
    <row r="39" spans="1:21">
      <c r="A39" s="1" t="s">
        <v>30</v>
      </c>
      <c r="C39" s="13">
        <v>0</v>
      </c>
      <c r="D39" s="13"/>
      <c r="E39" s="13">
        <v>126702160</v>
      </c>
      <c r="F39" s="13"/>
      <c r="G39" s="13">
        <v>0</v>
      </c>
      <c r="H39" s="13"/>
      <c r="I39" s="13">
        <f t="shared" si="0"/>
        <v>126702160</v>
      </c>
      <c r="J39" s="13"/>
      <c r="K39" s="9">
        <f t="shared" si="1"/>
        <v>3.3457994737014059E-2</v>
      </c>
      <c r="L39" s="13"/>
      <c r="M39" s="13">
        <v>0</v>
      </c>
      <c r="N39" s="13"/>
      <c r="O39" s="13">
        <v>199464046</v>
      </c>
      <c r="P39" s="13"/>
      <c r="Q39" s="13">
        <v>0</v>
      </c>
      <c r="R39" s="13"/>
      <c r="S39" s="13">
        <f t="shared" si="2"/>
        <v>199464046</v>
      </c>
      <c r="T39" s="13"/>
      <c r="U39" s="9">
        <f t="shared" si="3"/>
        <v>1.5849733435784157E-2</v>
      </c>
    </row>
    <row r="40" spans="1:21">
      <c r="A40" s="1" t="s">
        <v>31</v>
      </c>
      <c r="C40" s="13">
        <v>0</v>
      </c>
      <c r="D40" s="13"/>
      <c r="E40" s="13">
        <v>118118154</v>
      </c>
      <c r="F40" s="13"/>
      <c r="G40" s="13">
        <v>0</v>
      </c>
      <c r="H40" s="13"/>
      <c r="I40" s="13">
        <f t="shared" si="0"/>
        <v>118118154</v>
      </c>
      <c r="J40" s="13"/>
      <c r="K40" s="9">
        <f t="shared" si="1"/>
        <v>3.1191232847788988E-2</v>
      </c>
      <c r="L40" s="13"/>
      <c r="M40" s="13">
        <v>0</v>
      </c>
      <c r="N40" s="13"/>
      <c r="O40" s="13">
        <v>236185368</v>
      </c>
      <c r="P40" s="13"/>
      <c r="Q40" s="13">
        <v>0</v>
      </c>
      <c r="R40" s="13"/>
      <c r="S40" s="13">
        <f t="shared" si="2"/>
        <v>236185368</v>
      </c>
      <c r="T40" s="13"/>
      <c r="U40" s="9">
        <f t="shared" si="3"/>
        <v>1.8767668656598822E-2</v>
      </c>
    </row>
    <row r="41" spans="1:21">
      <c r="A41" s="1" t="s">
        <v>32</v>
      </c>
      <c r="C41" s="13">
        <v>0</v>
      </c>
      <c r="D41" s="13"/>
      <c r="E41" s="13">
        <v>36253401</v>
      </c>
      <c r="F41" s="13"/>
      <c r="G41" s="13">
        <v>0</v>
      </c>
      <c r="H41" s="13"/>
      <c r="I41" s="13">
        <f t="shared" si="0"/>
        <v>36253401</v>
      </c>
      <c r="J41" s="13"/>
      <c r="K41" s="9">
        <f t="shared" si="1"/>
        <v>9.5733655989515901E-3</v>
      </c>
      <c r="L41" s="13"/>
      <c r="M41" s="13">
        <v>0</v>
      </c>
      <c r="N41" s="13"/>
      <c r="O41" s="13">
        <v>56359795</v>
      </c>
      <c r="P41" s="13"/>
      <c r="Q41" s="13">
        <v>0</v>
      </c>
      <c r="R41" s="13"/>
      <c r="S41" s="13">
        <f t="shared" si="2"/>
        <v>56359795</v>
      </c>
      <c r="T41" s="13"/>
      <c r="U41" s="9">
        <f t="shared" si="3"/>
        <v>4.4784398249168213E-3</v>
      </c>
    </row>
    <row r="42" spans="1:21" ht="24.75" thickBot="1">
      <c r="C42" s="14">
        <f>SUM(C8:C41)</f>
        <v>237795141</v>
      </c>
      <c r="D42" s="13"/>
      <c r="E42" s="14">
        <f>SUM(E8:E41)</f>
        <v>2264182037</v>
      </c>
      <c r="F42" s="13"/>
      <c r="G42" s="14">
        <f>SUM(G8:G41)</f>
        <v>1284925205</v>
      </c>
      <c r="H42" s="13"/>
      <c r="I42" s="14">
        <f>SUM(I8:I41)</f>
        <v>3786902383</v>
      </c>
      <c r="J42" s="13"/>
      <c r="K42" s="10">
        <f>SUM(K8:K41)</f>
        <v>1.0000000000000002</v>
      </c>
      <c r="L42" s="13"/>
      <c r="M42" s="14">
        <f>SUM(M8:M41)</f>
        <v>3232523549</v>
      </c>
      <c r="N42" s="13"/>
      <c r="O42" s="14">
        <f>SUM(O8:O41)</f>
        <v>4428316691</v>
      </c>
      <c r="P42" s="13"/>
      <c r="Q42" s="14">
        <f>SUM(Q8:Q41)</f>
        <v>4923853806</v>
      </c>
      <c r="R42" s="13"/>
      <c r="S42" s="14">
        <f>SUM(S8:S41)</f>
        <v>12584694046</v>
      </c>
      <c r="T42" s="13"/>
      <c r="U42" s="10">
        <f>SUM(U8:U41)</f>
        <v>1.0000000000000002</v>
      </c>
    </row>
    <row r="43" spans="1:21" ht="24.75" thickTop="1">
      <c r="C43" s="12"/>
      <c r="E43" s="12"/>
      <c r="G43" s="12"/>
      <c r="M43" s="12"/>
      <c r="O43" s="12"/>
      <c r="Q43" s="12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2023-01-25T11:24:51Z</dcterms:created>
  <dcterms:modified xsi:type="dcterms:W3CDTF">2023-01-30T15:05:53Z</dcterms:modified>
</cp:coreProperties>
</file>